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Ciolkovského 7-847-1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'02 - Ciolkovského 7-847-1...'!$C$118:$K$458</definedName>
    <definedName name="_xlnm.Print_Area" localSheetId="1">'02 - Ciolkovského 7-847-1...'!$C$4:$J$41,'02 - Ciolkovského 7-847-1...'!$C$47:$J$100,'02 - Ciolkovského 7-847-1...'!$C$106:$K$458</definedName>
    <definedName name="_xlnm.Print_Titles" localSheetId="1">'02 - Ciolkovského 7-847-1...'!$118:$118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8"/>
  <c r="BH458"/>
  <c r="BG458"/>
  <c r="BE458"/>
  <c r="T458"/>
  <c r="R458"/>
  <c r="P458"/>
  <c r="BK458"/>
  <c r="J458"/>
  <c r="BF458"/>
  <c r="BI457"/>
  <c r="BH457"/>
  <c r="BG457"/>
  <c r="BE457"/>
  <c r="T457"/>
  <c r="T456"/>
  <c r="R457"/>
  <c r="R456"/>
  <c r="P457"/>
  <c r="P456"/>
  <c r="BK457"/>
  <c r="BK456"/>
  <c r="J456"/>
  <c r="J457"/>
  <c r="BF457"/>
  <c r="J89"/>
  <c r="BI455"/>
  <c r="BH455"/>
  <c r="BG455"/>
  <c r="BE455"/>
  <c r="T455"/>
  <c r="R455"/>
  <c r="P455"/>
  <c r="BK455"/>
  <c r="J455"/>
  <c r="BF455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T433"/>
  <c r="R434"/>
  <c r="R433"/>
  <c r="P434"/>
  <c r="P433"/>
  <c r="BK434"/>
  <c r="BK433"/>
  <c r="J433"/>
  <c r="J434"/>
  <c r="BF434"/>
  <c r="J88"/>
  <c r="BI432"/>
  <c r="BH432"/>
  <c r="BG432"/>
  <c r="BE432"/>
  <c r="T432"/>
  <c r="R432"/>
  <c r="P432"/>
  <c r="BK432"/>
  <c r="J432"/>
  <c r="BF432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T414"/>
  <c r="R415"/>
  <c r="R414"/>
  <c r="P415"/>
  <c r="P414"/>
  <c r="BK415"/>
  <c r="BK414"/>
  <c r="J414"/>
  <c r="J415"/>
  <c r="BF415"/>
  <c r="J87"/>
  <c r="BI413"/>
  <c r="BH413"/>
  <c r="BG413"/>
  <c r="BE413"/>
  <c r="T413"/>
  <c r="R413"/>
  <c r="P413"/>
  <c r="BK413"/>
  <c r="J413"/>
  <c r="BF413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T396"/>
  <c r="R397"/>
  <c r="R396"/>
  <c r="P397"/>
  <c r="P396"/>
  <c r="BK397"/>
  <c r="BK396"/>
  <c r="J396"/>
  <c r="J397"/>
  <c r="BF397"/>
  <c r="J86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2"/>
  <c r="BH382"/>
  <c r="BG382"/>
  <c r="BE382"/>
  <c r="T382"/>
  <c r="T381"/>
  <c r="R382"/>
  <c r="R381"/>
  <c r="P382"/>
  <c r="P381"/>
  <c r="BK382"/>
  <c r="BK381"/>
  <c r="J381"/>
  <c r="J382"/>
  <c r="BF382"/>
  <c r="J85"/>
  <c r="BI380"/>
  <c r="BH380"/>
  <c r="BG380"/>
  <c r="BE380"/>
  <c r="T380"/>
  <c r="R380"/>
  <c r="P380"/>
  <c r="BK380"/>
  <c r="J380"/>
  <c r="BF380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T369"/>
  <c r="R370"/>
  <c r="R369"/>
  <c r="P370"/>
  <c r="P369"/>
  <c r="BK370"/>
  <c r="BK369"/>
  <c r="J369"/>
  <c r="J370"/>
  <c r="BF370"/>
  <c r="J84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T351"/>
  <c r="R352"/>
  <c r="R351"/>
  <c r="P352"/>
  <c r="P351"/>
  <c r="BK352"/>
  <c r="BK351"/>
  <c r="J351"/>
  <c r="J352"/>
  <c r="BF352"/>
  <c r="J83"/>
  <c r="BI350"/>
  <c r="BH350"/>
  <c r="BG350"/>
  <c r="BE350"/>
  <c r="T350"/>
  <c r="R350"/>
  <c r="P350"/>
  <c r="BK350"/>
  <c r="J350"/>
  <c r="BF350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T344"/>
  <c r="R345"/>
  <c r="R344"/>
  <c r="P345"/>
  <c r="P344"/>
  <c r="BK345"/>
  <c r="BK344"/>
  <c r="J344"/>
  <c r="J345"/>
  <c r="BF345"/>
  <c r="J82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41"/>
  <c r="BH341"/>
  <c r="BG341"/>
  <c r="BE341"/>
  <c r="T341"/>
  <c r="T340"/>
  <c r="R341"/>
  <c r="R340"/>
  <c r="P341"/>
  <c r="P340"/>
  <c r="BK341"/>
  <c r="BK340"/>
  <c r="J340"/>
  <c r="J341"/>
  <c r="BF341"/>
  <c r="J81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T329"/>
  <c r="R330"/>
  <c r="R329"/>
  <c r="P330"/>
  <c r="P329"/>
  <c r="BK330"/>
  <c r="BK329"/>
  <c r="J329"/>
  <c r="J330"/>
  <c r="BF330"/>
  <c r="J80"/>
  <c r="BI328"/>
  <c r="BH328"/>
  <c r="BG328"/>
  <c r="BE328"/>
  <c r="T328"/>
  <c r="R328"/>
  <c r="P328"/>
  <c r="BK328"/>
  <c r="J328"/>
  <c r="BF328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T316"/>
  <c r="R317"/>
  <c r="R316"/>
  <c r="P317"/>
  <c r="P316"/>
  <c r="BK317"/>
  <c r="BK316"/>
  <c r="J316"/>
  <c r="J317"/>
  <c r="BF317"/>
  <c r="J79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T259"/>
  <c r="R260"/>
  <c r="R259"/>
  <c r="P260"/>
  <c r="P259"/>
  <c r="BK260"/>
  <c r="BK259"/>
  <c r="J259"/>
  <c r="J260"/>
  <c r="BF260"/>
  <c r="J78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T248"/>
  <c r="R249"/>
  <c r="R248"/>
  <c r="P249"/>
  <c r="P248"/>
  <c r="BK249"/>
  <c r="BK248"/>
  <c r="J248"/>
  <c r="J249"/>
  <c r="BF249"/>
  <c r="J77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T244"/>
  <c r="R245"/>
  <c r="R244"/>
  <c r="P245"/>
  <c r="P244"/>
  <c r="BK245"/>
  <c r="BK244"/>
  <c r="J244"/>
  <c r="J245"/>
  <c r="BF245"/>
  <c r="J76"/>
  <c r="BI243"/>
  <c r="BH243"/>
  <c r="BG243"/>
  <c r="BE243"/>
  <c r="T243"/>
  <c r="T242"/>
  <c r="R243"/>
  <c r="R242"/>
  <c r="P243"/>
  <c r="P242"/>
  <c r="BK243"/>
  <c r="BK242"/>
  <c r="J242"/>
  <c r="J243"/>
  <c r="BF243"/>
  <c r="J75"/>
  <c r="BI241"/>
  <c r="BH241"/>
  <c r="BG241"/>
  <c r="BE241"/>
  <c r="T241"/>
  <c r="T240"/>
  <c r="R241"/>
  <c r="R240"/>
  <c r="P241"/>
  <c r="P240"/>
  <c r="BK241"/>
  <c r="BK240"/>
  <c r="J240"/>
  <c r="J241"/>
  <c r="BF241"/>
  <c r="J74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T234"/>
  <c r="R235"/>
  <c r="R234"/>
  <c r="P235"/>
  <c r="P234"/>
  <c r="BK235"/>
  <c r="BK234"/>
  <c r="J234"/>
  <c r="J235"/>
  <c r="BF235"/>
  <c r="J73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T211"/>
  <c r="R212"/>
  <c r="R211"/>
  <c r="P212"/>
  <c r="P211"/>
  <c r="BK212"/>
  <c r="BK211"/>
  <c r="J211"/>
  <c r="J212"/>
  <c r="BF212"/>
  <c r="J72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T190"/>
  <c r="R191"/>
  <c r="R190"/>
  <c r="P191"/>
  <c r="P190"/>
  <c r="BK191"/>
  <c r="BK190"/>
  <c r="J190"/>
  <c r="J191"/>
  <c r="BF191"/>
  <c r="J71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T170"/>
  <c r="R171"/>
  <c r="R170"/>
  <c r="P171"/>
  <c r="P170"/>
  <c r="BK171"/>
  <c r="BK170"/>
  <c r="J170"/>
  <c r="J171"/>
  <c r="BF171"/>
  <c r="J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69"/>
  <c r="J68"/>
  <c r="BI158"/>
  <c r="BH158"/>
  <c r="BG158"/>
  <c r="BE158"/>
  <c r="T158"/>
  <c r="T157"/>
  <c r="R158"/>
  <c r="R157"/>
  <c r="P158"/>
  <c r="P157"/>
  <c r="BK158"/>
  <c r="BK157"/>
  <c r="J157"/>
  <c r="J158"/>
  <c r="BF158"/>
  <c r="J6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6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T121"/>
  <c r="T120"/>
  <c r="T119"/>
  <c r="R122"/>
  <c r="R121"/>
  <c r="R120"/>
  <c r="R119"/>
  <c r="P122"/>
  <c r="P121"/>
  <c r="P120"/>
  <c r="P119"/>
  <c i="1" r="AU55"/>
  <c i="2" r="BK122"/>
  <c r="BK121"/>
  <c r="J121"/>
  <c r="BK120"/>
  <c r="J120"/>
  <c r="BK119"/>
  <c r="J119"/>
  <c r="J61"/>
  <c r="J122"/>
  <c r="BF122"/>
  <c r="J63"/>
  <c r="J62"/>
  <c r="J116"/>
  <c r="F115"/>
  <c r="F113"/>
  <c r="E111"/>
  <c r="BI98"/>
  <c r="BH98"/>
  <c r="BG98"/>
  <c r="BE98"/>
  <c r="BI97"/>
  <c r="BH97"/>
  <c r="BG97"/>
  <c r="BF97"/>
  <c r="BE97"/>
  <c r="BI96"/>
  <c r="BH96"/>
  <c r="BG96"/>
  <c r="BF96"/>
  <c r="BE96"/>
  <c r="BI95"/>
  <c r="BH95"/>
  <c r="BG95"/>
  <c r="BF95"/>
  <c r="BE95"/>
  <c r="BI94"/>
  <c r="BH94"/>
  <c r="BG94"/>
  <c r="BF94"/>
  <c r="BE94"/>
  <c r="BI93"/>
  <c r="F39"/>
  <c i="1" r="BD55"/>
  <c i="2" r="BH93"/>
  <c r="F38"/>
  <c i="1" r="BC55"/>
  <c i="2" r="BG93"/>
  <c r="F37"/>
  <c i="1" r="BB55"/>
  <c i="2" r="BF93"/>
  <c r="BE93"/>
  <c r="J35"/>
  <c i="1" r="AV55"/>
  <c i="2" r="F35"/>
  <c i="1" r="AZ55"/>
  <c i="2" r="J30"/>
  <c r="J98"/>
  <c r="J92"/>
  <c r="J100"/>
  <c r="J31"/>
  <c r="J32"/>
  <c i="1" r="AG55"/>
  <c i="2" r="BF98"/>
  <c r="J36"/>
  <c i="1" r="AW55"/>
  <c i="2" r="F36"/>
  <c i="1" r="BA55"/>
  <c i="2" r="J57"/>
  <c r="F56"/>
  <c r="F54"/>
  <c r="E52"/>
  <c r="J41"/>
  <c r="J21"/>
  <c r="E21"/>
  <c r="J115"/>
  <c r="J56"/>
  <c r="J20"/>
  <c r="J18"/>
  <c r="E18"/>
  <c r="F116"/>
  <c r="F57"/>
  <c r="J17"/>
  <c r="J12"/>
  <c r="J113"/>
  <c r="J54"/>
  <c r="E7"/>
  <c r="E109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<sst xmlns="http://schemas.openxmlformats.org/spreadsheetml/2006/main">
  <si>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</si>
  <si>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</si>
  <si>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</si>
  <si>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</si>
  <si>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</si>
  <si>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</si>
  <si>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</si>
  <si>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</si>
  <si>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</si>
  <si>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</si>
  <si>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</si>
  <si>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</si>
  <si>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</si>
  <si>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</si>
  <si>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</si>
  <si>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</si>
  <si>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</si>
  <si>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</si>
  <si>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</si>
  <si>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</si>
  <si>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</si>
  <si>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</si>
  <si>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</si>
  <si>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</si>
  <si>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</si>
  <si>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</si>
  <si>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</si>
  <si>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</si>
  <si>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</si>
  <si>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</si>
  <si>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</si>
  <si>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</si>
  <si>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</si>
  <si>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</si>
  <si>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</si>
  <si>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</si>
  <si>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</si>
  <si>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</si>
  <si>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</si>
  <si>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</si>
  <si>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</si>
  <si>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</si>
  <si>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</si>
  <si>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</si>
  <si>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</si>
  <si>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</si>
  <si>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</si>
  <si>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</si>
  <si>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</si>
  <si>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</si>
  <si>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</si>
  <si>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</si>
  <si>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</si>
  <si>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</si>
  <si>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</si>
  <si>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</si>
  <si>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</si>
  <si>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</si>
  <si>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</si>
  <si>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</si>
  <si>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</si>
  <si>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</si>
  <si>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</si>
  <si>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</si>
  <si>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</si>
  <si>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</si>
  <si>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</si>
  <si>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</si>
  <si>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</si>
  <si>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</si>
  <si>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</si>
  <si>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</si>
  <si>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</si>
  <si>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</si>
  <si>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</si>
  <si>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</si>
  <si>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Ciolkovského 7/847-10.podlaží, byt č. 104</t>
  </si>
  <si>
    <t>STA</t>
  </si>
  <si>
    <t>1</t>
  </si>
  <si>
    <t>{c785a54e-242e-4182-8dd7-5d7bea998743}</t>
  </si>
  <si>
    <t>KRYCÍ LIST SOUPISU PRACÍ</t>
  </si>
  <si>
    <t>Objekt:</t>
  </si>
  <si>
    <t>Městská část Praha 6</t>
  </si>
  <si>
    <t>Ing. Ladislav Konečný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</si>
  <si>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</si>
  <si>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</si>
  <si>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</si>
  <si>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</si>
  <si>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</si>
  <si>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</si>
  <si>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</si>
  <si>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</si>
  <si>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</si>
  <si>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</si>
  <si>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</si>
  <si>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</si>
  <si>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</si>
  <si>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</si>
  <si>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</si>
  <si>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</si>
  <si>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</si>
  <si>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</si>
  <si>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</si>
  <si>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</si>
  <si>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</si>
  <si>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</si>
  <si>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</si>
  <si>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</si>
  <si>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</si>
  <si>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</si>
  <si>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</si>
  <si>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</si>
  <si>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</si>
  <si>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</si>
  <si>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</si>
  <si>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</si>
  <si>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</si>
  <si>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</si>
  <si>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</si>
  <si>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</si>
  <si>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</si>
  <si>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</si>
  <si>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</si>
  <si>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</si>
  <si>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</si>
  <si>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</si>
  <si>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</si>
  <si>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</si>
  <si>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</si>
  <si>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</si>
  <si>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</si>
  <si>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</si>
  <si>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</si>
  <si>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</si>
  <si>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</si>
  <si>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</si>
  <si>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</si>
  <si>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</si>
  <si>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</si>
  <si>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</si>
  <si>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</si>
  <si>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</si>
  <si>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</si>
  <si>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</si>
  <si>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</si>
  <si>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</si>
  <si>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</si>
  <si>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</si>
  <si>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190</t>
  </si>
  <si>
    <t>K</t>
  </si>
  <si>
    <t>317142412</t>
  </si>
  <si>
    <t>Překlad nenosný pórobetonový š 75 mm v do 250 mm na tenkovrstvou maltu dl do 1250 mm</t>
  </si>
  <si>
    <t>kus</t>
  </si>
  <si>
    <t>CS ÚRS 2018 02</t>
  </si>
  <si>
    <t>4</t>
  </si>
  <si>
    <t>-1475867751</t>
  </si>
  <si>
    <t>149</t>
  </si>
  <si>
    <t>342272215</t>
  </si>
  <si>
    <t>Příčka z pórobetonových hladkých tvárnic na tenkovrstvou maltu tl 75 mm</t>
  </si>
  <si>
    <t>m2</t>
  </si>
  <si>
    <t>-2069708493</t>
  </si>
  <si>
    <t>175</t>
  </si>
  <si>
    <t>342272235</t>
  </si>
  <si>
    <t>Příčka z pórobetonových hladkých tvárnic na tenkovrstvou maltu tl 125 mm</t>
  </si>
  <si>
    <t>782784218</t>
  </si>
  <si>
    <t>182</t>
  </si>
  <si>
    <t>342291111</t>
  </si>
  <si>
    <t>Ukotvení příček montážní polyuretanovou pěnou tl příčky do 100 mm</t>
  </si>
  <si>
    <t>m</t>
  </si>
  <si>
    <t>-1916578181</t>
  </si>
  <si>
    <t>183</t>
  </si>
  <si>
    <t>342291112</t>
  </si>
  <si>
    <t>Ukotvení příček montážní polyuretanovou pěnou tl příčky přes 100 mm</t>
  </si>
  <si>
    <t>794740056</t>
  </si>
  <si>
    <t>181</t>
  </si>
  <si>
    <t>342291121</t>
  </si>
  <si>
    <t>Ukotvení příček k cihelným konstrukcím plochými kotvami</t>
  </si>
  <si>
    <t>-2121517453</t>
  </si>
  <si>
    <t>176</t>
  </si>
  <si>
    <t>342291131</t>
  </si>
  <si>
    <t>Ukotvení příček k betonovým konstrukcím plochými kotvami</t>
  </si>
  <si>
    <t>-46621441</t>
  </si>
  <si>
    <t>184</t>
  </si>
  <si>
    <t>345361821</t>
  </si>
  <si>
    <t>Výztuž zídek atikových, parapetních, schodišťových a zábradelních betonářskou ocelí 10 505</t>
  </si>
  <si>
    <t>t</t>
  </si>
  <si>
    <t>-737667737</t>
  </si>
  <si>
    <t>178</t>
  </si>
  <si>
    <t>346244353</t>
  </si>
  <si>
    <t>Obezdívka koupelnových van ploch rovných tl 75 mm z pórobetonových přesných tvárnic</t>
  </si>
  <si>
    <t>334139910</t>
  </si>
  <si>
    <t>179</t>
  </si>
  <si>
    <t>346244361</t>
  </si>
  <si>
    <t>Zazdívka o tl 65 mm rýh, nik nebo kapes z cihel pálených</t>
  </si>
  <si>
    <t>76747964</t>
  </si>
  <si>
    <t>180</t>
  </si>
  <si>
    <t>346244371</t>
  </si>
  <si>
    <t>Zazdívka o tl 140 mm rýh, nik nebo kapes z cihel pálených</t>
  </si>
  <si>
    <t>-759561253</t>
  </si>
  <si>
    <t>6</t>
  </si>
  <si>
    <t>Úpravy povrchů, podlahy a osazování výplní</t>
  </si>
  <si>
    <t>186</t>
  </si>
  <si>
    <t>612111111</t>
  </si>
  <si>
    <t>Vyspravení celoplošné cementovou maltou vnitřních stěn betonových nebo železobetonových</t>
  </si>
  <si>
    <t>1097384243</t>
  </si>
  <si>
    <t>491</t>
  </si>
  <si>
    <t>612135101</t>
  </si>
  <si>
    <t>Hrubá výplň rýh ve stěnách maltou jakékoli šířky rýhy</t>
  </si>
  <si>
    <t>CS ÚRS 2019 01</t>
  </si>
  <si>
    <t>-939085686</t>
  </si>
  <si>
    <t>187</t>
  </si>
  <si>
    <t>612142001</t>
  </si>
  <si>
    <t>Potažení vnitřních stěn sklovláknitým pletivem vtlačeným do tenkovrstvé hmoty</t>
  </si>
  <si>
    <t>946272342</t>
  </si>
  <si>
    <t>374</t>
  </si>
  <si>
    <t>612321121</t>
  </si>
  <si>
    <t>Vápenocementová omítka hladká jednovrstvá vnitřních stěn nanášená ručně</t>
  </si>
  <si>
    <t>-497071639</t>
  </si>
  <si>
    <t>375</t>
  </si>
  <si>
    <t>612321141</t>
  </si>
  <si>
    <t>Vápenocementová omítka štuková dvouvrstvá vnitřních stěn nanášená ručně</t>
  </si>
  <si>
    <t>2145296588</t>
  </si>
  <si>
    <t>188</t>
  </si>
  <si>
    <t>642942111</t>
  </si>
  <si>
    <t>Osazování zárubní nebo rámů dveřních kovových do 2,5 m2 na MC</t>
  </si>
  <si>
    <t>1603436676</t>
  </si>
  <si>
    <t>490</t>
  </si>
  <si>
    <t>611135101</t>
  </si>
  <si>
    <t>Hrubá výplň rýh ve stropech maltou jakékoli šířky rýhy</t>
  </si>
  <si>
    <t>-2023637399</t>
  </si>
  <si>
    <t>189</t>
  </si>
  <si>
    <t>M</t>
  </si>
  <si>
    <t>55331348</t>
  </si>
  <si>
    <t>zárubeň ocelová pro porobeton 100 700 L/P</t>
  </si>
  <si>
    <t>8</t>
  </si>
  <si>
    <t>-1367937381</t>
  </si>
  <si>
    <t>9</t>
  </si>
  <si>
    <t>Ostatní konstrukce a práce, bourání</t>
  </si>
  <si>
    <t>429</t>
  </si>
  <si>
    <t>949101111</t>
  </si>
  <si>
    <t>Lešení pomocné pro objekty pozemních staveb s lešeňovou podlahou v do 1,9 m zatížení do 150 kg/m2</t>
  </si>
  <si>
    <t>-1337229495</t>
  </si>
  <si>
    <t>191</t>
  </si>
  <si>
    <t>952901111</t>
  </si>
  <si>
    <t>Vyčištění budov bytové a občanské výstavby při výšce podlaží do 4 m</t>
  </si>
  <si>
    <t>-1852040350</t>
  </si>
  <si>
    <t>192</t>
  </si>
  <si>
    <t>952902021</t>
  </si>
  <si>
    <t>Čištění budov zametení hladkých podlah</t>
  </si>
  <si>
    <t>1520393087</t>
  </si>
  <si>
    <t>504</t>
  </si>
  <si>
    <t>973046161</t>
  </si>
  <si>
    <t>Vysekání kapes ve zdivu z betonu pro špalíky do 100x100x50 mm</t>
  </si>
  <si>
    <t>-457863065</t>
  </si>
  <si>
    <t>487</t>
  </si>
  <si>
    <t>974032122</t>
  </si>
  <si>
    <t>Vysekání rýh ve stěnách nebo příčkách z dutých cihel nebo tvárnic hl do 30 mm š do 70 mm</t>
  </si>
  <si>
    <t>2104394497</t>
  </si>
  <si>
    <t>431</t>
  </si>
  <si>
    <t>974049122</t>
  </si>
  <si>
    <t>Vysekání rýh v betonových zdech hl do 30 mm š do 70 mm</t>
  </si>
  <si>
    <t>2144582447</t>
  </si>
  <si>
    <t>432</t>
  </si>
  <si>
    <t>974049222</t>
  </si>
  <si>
    <t>Vysekání rýh v betonových zdech u stropu hl do 30 mm š do 70 mm</t>
  </si>
  <si>
    <t>-732552892</t>
  </si>
  <si>
    <t>430</t>
  </si>
  <si>
    <t>974082822</t>
  </si>
  <si>
    <t>Vysekání rýh pro vodiče v podhledu kamenných kleneb nebo betonových stropů hl do 30 mm š do 70 mm</t>
  </si>
  <si>
    <t>699993314</t>
  </si>
  <si>
    <t>376</t>
  </si>
  <si>
    <t>978059541</t>
  </si>
  <si>
    <t>Odsekání a odebrání obkladů stěn z vnitřních obkládaček plochy přes 1 m2</t>
  </si>
  <si>
    <t>913162104</t>
  </si>
  <si>
    <t>997</t>
  </si>
  <si>
    <t>Přesun sutě</t>
  </si>
  <si>
    <t>419</t>
  </si>
  <si>
    <t>997013217</t>
  </si>
  <si>
    <t>Vnitrostaveništní doprava suti a vybouraných hmot pro budovy v do 24 m ručně</t>
  </si>
  <si>
    <t>1031554577</t>
  </si>
  <si>
    <t>420</t>
  </si>
  <si>
    <t>997013501</t>
  </si>
  <si>
    <t>Odvoz suti a vybouraných hmot na skládku nebo meziskládku do 1 km se složením</t>
  </si>
  <si>
    <t>1567130573</t>
  </si>
  <si>
    <t>421</t>
  </si>
  <si>
    <t>997013509</t>
  </si>
  <si>
    <t>Příplatek k odvozu suti a vybouraných hmot na skládku ZKD 1 km přes 1 km</t>
  </si>
  <si>
    <t>372371772</t>
  </si>
  <si>
    <t>422</t>
  </si>
  <si>
    <t>997013813</t>
  </si>
  <si>
    <t>Poplatek za uložení na skládce (skládkovné) stavebního odpadu z plastických hmot kód odpadu 170 203</t>
  </si>
  <si>
    <t>-861078673</t>
  </si>
  <si>
    <t>998</t>
  </si>
  <si>
    <t>Přesun hmot</t>
  </si>
  <si>
    <t>195</t>
  </si>
  <si>
    <t>998018003</t>
  </si>
  <si>
    <t>Přesun hmot ruční pro budovy v do 24 m</t>
  </si>
  <si>
    <t>-1665961521</t>
  </si>
  <si>
    <t>PSV</t>
  </si>
  <si>
    <t>Práce a dodávky PSV</t>
  </si>
  <si>
    <t>711</t>
  </si>
  <si>
    <t>Izolace proti vodě, vlhkosti a plynům</t>
  </si>
  <si>
    <t>499</t>
  </si>
  <si>
    <t>711111001</t>
  </si>
  <si>
    <t>Provedení izolace proti zemní vlhkosti vodorovné za studena nátěrem penetračním</t>
  </si>
  <si>
    <t>16</t>
  </si>
  <si>
    <t>-825837585</t>
  </si>
  <si>
    <t>205</t>
  </si>
  <si>
    <t>711199095</t>
  </si>
  <si>
    <t>Příplatek k izolacím proti zemní vlhkosti za plochu do 10 m2 natěradly za studena nebo za horka</t>
  </si>
  <si>
    <t>1406102468</t>
  </si>
  <si>
    <t>203</t>
  </si>
  <si>
    <t>711199101</t>
  </si>
  <si>
    <t>Provedení těsnícího pásu do spoje dilatační nebo styčné spáry podlaha - stěna</t>
  </si>
  <si>
    <t>-1207525718</t>
  </si>
  <si>
    <t>202</t>
  </si>
  <si>
    <t>28355022</t>
  </si>
  <si>
    <t>páska pružná těsnící š 120mm</t>
  </si>
  <si>
    <t>32</t>
  </si>
  <si>
    <t>203509893</t>
  </si>
  <si>
    <t>204</t>
  </si>
  <si>
    <t>711199102</t>
  </si>
  <si>
    <t>Provedení těsnícího koutu pro vnější nebo vnitřní roh spáry podlaha - stěna</t>
  </si>
  <si>
    <t>60471558</t>
  </si>
  <si>
    <t>198</t>
  </si>
  <si>
    <t>711493111</t>
  </si>
  <si>
    <t>Izolace proti podpovrchové a tlakové vodě vodorovná těsnicí hmotou dvousložkovou na bázi cementu</t>
  </si>
  <si>
    <t>-690333148</t>
  </si>
  <si>
    <t>199</t>
  </si>
  <si>
    <t>711493121</t>
  </si>
  <si>
    <t>Izolace proti podpovrchové a tlakové vodě svislá těsnicí hmotou dvousložkovou na bázi cementu</t>
  </si>
  <si>
    <t>943546667</t>
  </si>
  <si>
    <t>200</t>
  </si>
  <si>
    <t>998711103</t>
  </si>
  <si>
    <t>Přesun hmot tonážní pro izolace proti vodě, vlhkosti a plynům v objektech výšky do 60 m</t>
  </si>
  <si>
    <t>-197728418</t>
  </si>
  <si>
    <t>201</t>
  </si>
  <si>
    <t>998711181</t>
  </si>
  <si>
    <t>Příplatek k přesunu hmot tonážní 711 prováděný bez použití mechanizace</t>
  </si>
  <si>
    <t>1376246412</t>
  </si>
  <si>
    <t>721</t>
  </si>
  <si>
    <t>Zdravotechnika - vnitřní kanalizace</t>
  </si>
  <si>
    <t>206</t>
  </si>
  <si>
    <t>721170975</t>
  </si>
  <si>
    <t>Potrubí z PVC krácení trub DN 125</t>
  </si>
  <si>
    <t>1428419048</t>
  </si>
  <si>
    <t>222</t>
  </si>
  <si>
    <t>721171803</t>
  </si>
  <si>
    <t>Demontáž potrubí z PVC do D 75</t>
  </si>
  <si>
    <t>391468580</t>
  </si>
  <si>
    <t>223</t>
  </si>
  <si>
    <t>721171808</t>
  </si>
  <si>
    <t>Demontáž potrubí z PVC do D 114</t>
  </si>
  <si>
    <t>1012227639</t>
  </si>
  <si>
    <t>207</t>
  </si>
  <si>
    <t>721171905</t>
  </si>
  <si>
    <t>Potrubí z PP vsazení odbočky do hrdla DN 110</t>
  </si>
  <si>
    <t>-1582114754</t>
  </si>
  <si>
    <t>208</t>
  </si>
  <si>
    <t>721171915</t>
  </si>
  <si>
    <t>Potrubí z PP propojení potrubí DN 110</t>
  </si>
  <si>
    <t>1961731323</t>
  </si>
  <si>
    <t>210</t>
  </si>
  <si>
    <t>721174042</t>
  </si>
  <si>
    <t>Potrubí kanalizační z PP připojovací DN 40</t>
  </si>
  <si>
    <t>889344676</t>
  </si>
  <si>
    <t>211</t>
  </si>
  <si>
    <t>721174043</t>
  </si>
  <si>
    <t>Potrubí kanalizační z PP připojovací DN 50</t>
  </si>
  <si>
    <t>-85842495</t>
  </si>
  <si>
    <t>212</t>
  </si>
  <si>
    <t>721174044</t>
  </si>
  <si>
    <t>Potrubí kanalizační z PP připojovací DN 75</t>
  </si>
  <si>
    <t>-1923419492</t>
  </si>
  <si>
    <t>213</t>
  </si>
  <si>
    <t>721174045</t>
  </si>
  <si>
    <t>Potrubí kanalizační z PP připojovací DN 110</t>
  </si>
  <si>
    <t>-844936510</t>
  </si>
  <si>
    <t>214</t>
  </si>
  <si>
    <t>721194104</t>
  </si>
  <si>
    <t>Vyvedení a upevnění odpadních výpustek DN 40</t>
  </si>
  <si>
    <t>2056868146</t>
  </si>
  <si>
    <t>215</t>
  </si>
  <si>
    <t>721194105</t>
  </si>
  <si>
    <t>Vyvedení a upevnění odpadních výpustek DN 50</t>
  </si>
  <si>
    <t>-2106284216</t>
  </si>
  <si>
    <t>216</t>
  </si>
  <si>
    <t>721194107</t>
  </si>
  <si>
    <t>Vyvedení a upevnění odpadních výpustek DN 70</t>
  </si>
  <si>
    <t>-986497068</t>
  </si>
  <si>
    <t>217</t>
  </si>
  <si>
    <t>721194109</t>
  </si>
  <si>
    <t>Vyvedení a upevnění odpadních výpustek DN 100</t>
  </si>
  <si>
    <t>-1005532152</t>
  </si>
  <si>
    <t>224</t>
  </si>
  <si>
    <t>721220801</t>
  </si>
  <si>
    <t>Demontáž uzávěrek zápachových DN 70</t>
  </si>
  <si>
    <t>-481235811</t>
  </si>
  <si>
    <t>218</t>
  </si>
  <si>
    <t>721226513</t>
  </si>
  <si>
    <t>Zápachová uzávěrka podomítková pro pračku a myčku DN 40/50 s přípojem vody a elektřiny</t>
  </si>
  <si>
    <t>2118894942</t>
  </si>
  <si>
    <t>219</t>
  </si>
  <si>
    <t>721290111</t>
  </si>
  <si>
    <t>Zkouška těsnosti potrubí kanalizace vodou do DN 125</t>
  </si>
  <si>
    <t>1866113532</t>
  </si>
  <si>
    <t>209</t>
  </si>
  <si>
    <t>721300912</t>
  </si>
  <si>
    <t>Pročištění odpadů svislých v jednom podlaží do DN 200</t>
  </si>
  <si>
    <t>-1151879871</t>
  </si>
  <si>
    <t>220</t>
  </si>
  <si>
    <t>998721105</t>
  </si>
  <si>
    <t>Přesun hmot tonážní pro vnitřní kanalizace v objektech v do 48 m</t>
  </si>
  <si>
    <t>-1404724025</t>
  </si>
  <si>
    <t>221</t>
  </si>
  <si>
    <t>998721181</t>
  </si>
  <si>
    <t>Příplatek k přesunu hmot tonážní 721 prováděný bez použití mechanizace</t>
  </si>
  <si>
    <t>-219558713</t>
  </si>
  <si>
    <t>722</t>
  </si>
  <si>
    <t>Zdravotechnika - vnitřní vodovod</t>
  </si>
  <si>
    <t>722170801</t>
  </si>
  <si>
    <t>Demontáž rozvodů vody z plastů do D 25</t>
  </si>
  <si>
    <t>64</t>
  </si>
  <si>
    <t>33</t>
  </si>
  <si>
    <t>722130831</t>
  </si>
  <si>
    <t>Demontáž nástěnky</t>
  </si>
  <si>
    <t>66</t>
  </si>
  <si>
    <t>225</t>
  </si>
  <si>
    <t>722171913</t>
  </si>
  <si>
    <t>Potrubí plastové odříznutí trubky D do 25 mm</t>
  </si>
  <si>
    <t>-1986459204</t>
  </si>
  <si>
    <t>239</t>
  </si>
  <si>
    <t>722174002</t>
  </si>
  <si>
    <t>Potrubí vodovodní plastové PPR svar polyfuze PN 16 D 20 x 2,8 mm</t>
  </si>
  <si>
    <t>262940186</t>
  </si>
  <si>
    <t>35</t>
  </si>
  <si>
    <t>722179191</t>
  </si>
  <si>
    <t>Příplatek k rozvodu vody z plastů za malý rozsah prací na zakázce do 20 m</t>
  </si>
  <si>
    <t>soubor</t>
  </si>
  <si>
    <t>70</t>
  </si>
  <si>
    <t>243</t>
  </si>
  <si>
    <t>722179192</t>
  </si>
  <si>
    <t>Příplatek k rozvodu vody z plastů za potrubí do D 32 mm do 15 svarů</t>
  </si>
  <si>
    <t>-2010103652</t>
  </si>
  <si>
    <t>240</t>
  </si>
  <si>
    <t>722181221</t>
  </si>
  <si>
    <t>Ochrana vodovodního potrubí přilepenými termoizolačními trubicemi z PE tl do 9 mm DN do 22 mm</t>
  </si>
  <si>
    <t>717656670</t>
  </si>
  <si>
    <t>230</t>
  </si>
  <si>
    <t>722181812</t>
  </si>
  <si>
    <t>Demontáž plstěných pásů z trub do D 50</t>
  </si>
  <si>
    <t>-402516035</t>
  </si>
  <si>
    <t>241</t>
  </si>
  <si>
    <t>722190401</t>
  </si>
  <si>
    <t>Vyvedení a upevnění výpustku do DN 25</t>
  </si>
  <si>
    <t>2006179845</t>
  </si>
  <si>
    <t>228</t>
  </si>
  <si>
    <t>722190901</t>
  </si>
  <si>
    <t>Uzavření nebo otevření vodovodního potrubí při opravách</t>
  </si>
  <si>
    <t>346748993</t>
  </si>
  <si>
    <t>244</t>
  </si>
  <si>
    <t>722220111</t>
  </si>
  <si>
    <t>Nástěnka pro výtokový ventil G 1/2 s jedním závitem</t>
  </si>
  <si>
    <t>-1203173030</t>
  </si>
  <si>
    <t>245</t>
  </si>
  <si>
    <t>722220121</t>
  </si>
  <si>
    <t>Nástěnka pro baterii G 1/2 s jedním závitem</t>
  </si>
  <si>
    <t>pár</t>
  </si>
  <si>
    <t>283858327</t>
  </si>
  <si>
    <t>41</t>
  </si>
  <si>
    <t>722220872</t>
  </si>
  <si>
    <t>Demontáž armatur závitových se dvěma závity a šroubením G do 3/4</t>
  </si>
  <si>
    <t>82</t>
  </si>
  <si>
    <t>242</t>
  </si>
  <si>
    <t>722232171</t>
  </si>
  <si>
    <t>Kohout kulový rohový G 1/2 PN 42 do 185°C plnoprůtokový s vnějším a vnitřním závitem</t>
  </si>
  <si>
    <t>-2125952268</t>
  </si>
  <si>
    <t>440</t>
  </si>
  <si>
    <t>722261921</t>
  </si>
  <si>
    <t>Výměna závitových vodoměrů G 1/2</t>
  </si>
  <si>
    <t>581060443</t>
  </si>
  <si>
    <t>441</t>
  </si>
  <si>
    <t>38821458</t>
  </si>
  <si>
    <t>vodoměr domovní na studenou užitkovou vodu L165 G3/4 Q 1,5-BE PB</t>
  </si>
  <si>
    <t>-45838749</t>
  </si>
  <si>
    <t>247</t>
  </si>
  <si>
    <t>722290226</t>
  </si>
  <si>
    <t>Zkouška těsnosti vodovodního potrubí závitového do DN 50</t>
  </si>
  <si>
    <t>-670601141</t>
  </si>
  <si>
    <t>246</t>
  </si>
  <si>
    <t>722290234</t>
  </si>
  <si>
    <t>Proplach a dezinfekce vodovodního potrubí do DN 80</t>
  </si>
  <si>
    <t>1093390189</t>
  </si>
  <si>
    <t>42</t>
  </si>
  <si>
    <t>998722105</t>
  </si>
  <si>
    <t>Přesun hmot tonážní pro vnitřní vodovod v objektech v do 48 m</t>
  </si>
  <si>
    <t>84</t>
  </si>
  <si>
    <t>303</t>
  </si>
  <si>
    <t>998722181</t>
  </si>
  <si>
    <t>Příplatek k přesunu hmot tonážní 722 prováděný bez použití mechanizace</t>
  </si>
  <si>
    <t>1393897996</t>
  </si>
  <si>
    <t>725</t>
  </si>
  <si>
    <t>Zdravotechnika - zařizovací předměty</t>
  </si>
  <si>
    <t>428</t>
  </si>
  <si>
    <t>725.1</t>
  </si>
  <si>
    <t>Demontáž koupelnové skříňky se zrcadlem</t>
  </si>
  <si>
    <t>ks</t>
  </si>
  <si>
    <t>1512571511</t>
  </si>
  <si>
    <t>231</t>
  </si>
  <si>
    <t>725110814</t>
  </si>
  <si>
    <t>Demontáž klozetu Kombi, odsávací</t>
  </si>
  <si>
    <t>1610022133</t>
  </si>
  <si>
    <t>248</t>
  </si>
  <si>
    <t>725112022</t>
  </si>
  <si>
    <t>Klozet keramický závěsný na nosné stěny s hlubokým splachováním odpad vodorovný</t>
  </si>
  <si>
    <t>968518368</t>
  </si>
  <si>
    <t>232</t>
  </si>
  <si>
    <t>725210821</t>
  </si>
  <si>
    <t>Demontáž umyvadel bez výtokových armatur</t>
  </si>
  <si>
    <t>1470408653</t>
  </si>
  <si>
    <t>249</t>
  </si>
  <si>
    <t>725211601</t>
  </si>
  <si>
    <t>Umyvadlo keramické připevněné na stěnu šrouby bílé bez krytu na sifon 500 mm</t>
  </si>
  <si>
    <t>-956535169</t>
  </si>
  <si>
    <t>443</t>
  </si>
  <si>
    <t>RAF.XF0050P</t>
  </si>
  <si>
    <t>hadice flexibilní XF0050P 3,8" délka 400 mm bal. 2 kusy</t>
  </si>
  <si>
    <t>-1217914135</t>
  </si>
  <si>
    <t>233</t>
  </si>
  <si>
    <t>725220841</t>
  </si>
  <si>
    <t>Demontáž van ocelová rohová</t>
  </si>
  <si>
    <t>78273865</t>
  </si>
  <si>
    <t>250</t>
  </si>
  <si>
    <t>725241111</t>
  </si>
  <si>
    <t>Vanička sprchová akrylátová čtvercová 800x800 mm</t>
  </si>
  <si>
    <t>-911239016</t>
  </si>
  <si>
    <t>492</t>
  </si>
  <si>
    <t>725244122</t>
  </si>
  <si>
    <t>Dveře sprchové rámové se skleněnou výplní tl. 5 mm otvíravé dvoukřídlové do niky na vaničku šířky 800 mm</t>
  </si>
  <si>
    <t>1219498618</t>
  </si>
  <si>
    <t>493</t>
  </si>
  <si>
    <t>725244202</t>
  </si>
  <si>
    <t>Zástěna sprchová skleněná tl. 6 mm pevná bezdveřová na vaničku šířky 800 mm</t>
  </si>
  <si>
    <t>-97101605</t>
  </si>
  <si>
    <t>234</t>
  </si>
  <si>
    <t>725310823</t>
  </si>
  <si>
    <t>Demontáž dřez jednoduchý vestavěný v kuchyňských sestavách bez výtokových armatur</t>
  </si>
  <si>
    <t>-1864079217</t>
  </si>
  <si>
    <t>252</t>
  </si>
  <si>
    <t>725522111</t>
  </si>
  <si>
    <t>Topidlo koupelnové infrazářič 0,6 kW</t>
  </si>
  <si>
    <t>1985522288</t>
  </si>
  <si>
    <t>436</t>
  </si>
  <si>
    <t>725813112</t>
  </si>
  <si>
    <t>Ventil rohový pračkový G 3/4</t>
  </si>
  <si>
    <t>1924049896</t>
  </si>
  <si>
    <t>235</t>
  </si>
  <si>
    <t>725820801</t>
  </si>
  <si>
    <t>Demontáž baterie nástěnné do G 3 / 4</t>
  </si>
  <si>
    <t>-194440911</t>
  </si>
  <si>
    <t>236</t>
  </si>
  <si>
    <t>725820802</t>
  </si>
  <si>
    <t>Demontáž baterie stojánkové do jednoho otvoru</t>
  </si>
  <si>
    <t>-242893291</t>
  </si>
  <si>
    <t>254</t>
  </si>
  <si>
    <t>725822612</t>
  </si>
  <si>
    <t>Baterie umyvadlová stojánková páková s výpustí</t>
  </si>
  <si>
    <t>13715135</t>
  </si>
  <si>
    <t>255</t>
  </si>
  <si>
    <t>725841311</t>
  </si>
  <si>
    <t>Baterie sprchová nástěnná pákové</t>
  </si>
  <si>
    <t>116432117</t>
  </si>
  <si>
    <t>237</t>
  </si>
  <si>
    <t>725860812</t>
  </si>
  <si>
    <t>Demontáž uzávěrů zápachu dvojitých</t>
  </si>
  <si>
    <t>1716892890</t>
  </si>
  <si>
    <t>258</t>
  </si>
  <si>
    <t>725861311</t>
  </si>
  <si>
    <t>Zápachová uzávěrka pro umyvadla DN 40 s přípojkou pro pračku nebo myčku</t>
  </si>
  <si>
    <t>142200991</t>
  </si>
  <si>
    <t>259</t>
  </si>
  <si>
    <t>725862113</t>
  </si>
  <si>
    <t>Zápachová uzávěrka pro dřezy s přípojkou pro pračku nebo myčku DN 40/50</t>
  </si>
  <si>
    <t>-147191592</t>
  </si>
  <si>
    <t>260</t>
  </si>
  <si>
    <t>998725105</t>
  </si>
  <si>
    <t>Přesun hmot tonážní pro zařizovací předměty v objektech v do 48 m</t>
  </si>
  <si>
    <t>275221858</t>
  </si>
  <si>
    <t>302</t>
  </si>
  <si>
    <t>998725181</t>
  </si>
  <si>
    <t>Příplatek k přesunu hmot tonážní 725 prováděný bez použití mechanizace</t>
  </si>
  <si>
    <t>-521693594</t>
  </si>
  <si>
    <t>726</t>
  </si>
  <si>
    <t>Zdravotechnika - předstěnové instalace</t>
  </si>
  <si>
    <t>268</t>
  </si>
  <si>
    <t>726131041</t>
  </si>
  <si>
    <t>Instalační předstěna - klozet závěsný v 1120 mm s ovládáním zepředu do lehkých stěn s kovovou kcí</t>
  </si>
  <si>
    <t>-2025817750</t>
  </si>
  <si>
    <t>269</t>
  </si>
  <si>
    <t>726191001</t>
  </si>
  <si>
    <t>Zvukoizolační souprava pro klozet a bidet</t>
  </si>
  <si>
    <t>1512911680</t>
  </si>
  <si>
    <t>270</t>
  </si>
  <si>
    <t>726191002</t>
  </si>
  <si>
    <t>Souprava pro předstěnovou montáž</t>
  </si>
  <si>
    <t>1520479857</t>
  </si>
  <si>
    <t>271</t>
  </si>
  <si>
    <t>998726115</t>
  </si>
  <si>
    <t>Přesun hmot tonážní pro instalační prefabrikáty v objektech v do 48 m</t>
  </si>
  <si>
    <t>-486692260</t>
  </si>
  <si>
    <t>301</t>
  </si>
  <si>
    <t>998726181</t>
  </si>
  <si>
    <t>Příplatek k přesunu hmot tonážní 726 prováděný bez použití mechanizace</t>
  </si>
  <si>
    <t>1049711066</t>
  </si>
  <si>
    <t>732</t>
  </si>
  <si>
    <t>Ústřední vytápění - strojovny</t>
  </si>
  <si>
    <t>267</t>
  </si>
  <si>
    <t>732291811</t>
  </si>
  <si>
    <t>Demontáž tělesa topného elektrického 220/380 V výkon do 3500 W</t>
  </si>
  <si>
    <t>-1339731110</t>
  </si>
  <si>
    <t>733</t>
  </si>
  <si>
    <t>Ústřední vytápění - rozvodné potrubí</t>
  </si>
  <si>
    <t>501</t>
  </si>
  <si>
    <t>733390304</t>
  </si>
  <si>
    <t>Napuštění potrubí primárního okruhu tepelného čerpadla D 32x3,0 mm nemrznoucí směsí</t>
  </si>
  <si>
    <t>114440938</t>
  </si>
  <si>
    <t>734</t>
  </si>
  <si>
    <t>Ústřední vytápění - armatury</t>
  </si>
  <si>
    <t>150</t>
  </si>
  <si>
    <t>734200812</t>
  </si>
  <si>
    <t>Demontáž armatury závitové s jedním závitem do G 1</t>
  </si>
  <si>
    <t>1187549129</t>
  </si>
  <si>
    <t>157</t>
  </si>
  <si>
    <t>734209105</t>
  </si>
  <si>
    <t>Montáž armatury závitové s jedním závitem G 1</t>
  </si>
  <si>
    <t>-1506737756</t>
  </si>
  <si>
    <t>151</t>
  </si>
  <si>
    <t>734890801</t>
  </si>
  <si>
    <t>Přemístění demontovaných armatur vodorovně do 100 m v objektech výšky do 6 m</t>
  </si>
  <si>
    <t>1343075236</t>
  </si>
  <si>
    <t>735</t>
  </si>
  <si>
    <t>Ústřední vytápění - otopná tělesa</t>
  </si>
  <si>
    <t>500</t>
  </si>
  <si>
    <t>735000912</t>
  </si>
  <si>
    <t>Vyregulování ventilu nebo kohoutu dvojregulačního s termostatickým ovládáním</t>
  </si>
  <si>
    <t>-1878782840</t>
  </si>
  <si>
    <t>155</t>
  </si>
  <si>
    <t>735110911</t>
  </si>
  <si>
    <t>Přetěsnění růžice radiátorové otopných těles litinových článkových</t>
  </si>
  <si>
    <t>2110241981</t>
  </si>
  <si>
    <t>156</t>
  </si>
  <si>
    <t>735110914</t>
  </si>
  <si>
    <t>Stažení otopného tělesa</t>
  </si>
  <si>
    <t>-583866474</t>
  </si>
  <si>
    <t>152</t>
  </si>
  <si>
    <t>735111810</t>
  </si>
  <si>
    <t>Demontáž otopného tělesa litinového článkového</t>
  </si>
  <si>
    <t>-1007114849</t>
  </si>
  <si>
    <t>159</t>
  </si>
  <si>
    <t>735117110</t>
  </si>
  <si>
    <t>Odpojení a připojení otopného tělesa litinového po nátěru</t>
  </si>
  <si>
    <t>467488676</t>
  </si>
  <si>
    <t>160</t>
  </si>
  <si>
    <t>735118110</t>
  </si>
  <si>
    <t>Zkoušky těsnosti otopných těles litinových článkových vodou</t>
  </si>
  <si>
    <t>-1131395574</t>
  </si>
  <si>
    <t>161</t>
  </si>
  <si>
    <t>735119140</t>
  </si>
  <si>
    <t>Montáž otopného tělesa litinového článkového</t>
  </si>
  <si>
    <t>-691663357</t>
  </si>
  <si>
    <t>162</t>
  </si>
  <si>
    <t>735191910</t>
  </si>
  <si>
    <t>Napuštění vody do otopných těles</t>
  </si>
  <si>
    <t>1703151324</t>
  </si>
  <si>
    <t>153</t>
  </si>
  <si>
    <t>735494811</t>
  </si>
  <si>
    <t>Vypuštění vody z otopných těles</t>
  </si>
  <si>
    <t>78786839</t>
  </si>
  <si>
    <t>154</t>
  </si>
  <si>
    <t>735890801</t>
  </si>
  <si>
    <t>Přemístění demontovaného otopného tělesa vodorovně 100 m v objektech výšky do 6 m</t>
  </si>
  <si>
    <t>1774223710</t>
  </si>
  <si>
    <t>741</t>
  </si>
  <si>
    <t>Elektroinstalace - silnoproud</t>
  </si>
  <si>
    <t>488</t>
  </si>
  <si>
    <t>741110511</t>
  </si>
  <si>
    <t>Montáž lišta a kanálek vkládací šířky do 60 mm s víčkem</t>
  </si>
  <si>
    <t>711355423</t>
  </si>
  <si>
    <t>489</t>
  </si>
  <si>
    <t>34571012</t>
  </si>
  <si>
    <t>lišta elektroinstalační vkládací 40 x 15</t>
  </si>
  <si>
    <t>714374563</t>
  </si>
  <si>
    <t>410</t>
  </si>
  <si>
    <t>741110512</t>
  </si>
  <si>
    <t>Montáž lišta a kanálek vkládací šířky přes 60 do 120 mm s víčkem</t>
  </si>
  <si>
    <t>-60771888</t>
  </si>
  <si>
    <t>444</t>
  </si>
  <si>
    <t>741112001</t>
  </si>
  <si>
    <t>Montáž krabice zapuštěná plastová kruhová</t>
  </si>
  <si>
    <t>-1629638507</t>
  </si>
  <si>
    <t>445</t>
  </si>
  <si>
    <t>34571521</t>
  </si>
  <si>
    <t>krabice univerzální rozvodná z PH s víčkem a svorkovnicí krabicovou šroubovací s vodiči 12x4mm2 D 73,5mm x 43mm</t>
  </si>
  <si>
    <t>580297969</t>
  </si>
  <si>
    <t>446</t>
  </si>
  <si>
    <t>10.854.075</t>
  </si>
  <si>
    <t>Krabice KP 68 přístrojová</t>
  </si>
  <si>
    <t>KS</t>
  </si>
  <si>
    <t>-940672775</t>
  </si>
  <si>
    <t>413</t>
  </si>
  <si>
    <t>10.560.141</t>
  </si>
  <si>
    <t>Lišta EILM 110x60 vkládací bílá 2m</t>
  </si>
  <si>
    <t>-227255479</t>
  </si>
  <si>
    <t>415</t>
  </si>
  <si>
    <t>1138465</t>
  </si>
  <si>
    <t>KRABICE ROZBOCOVACI IP66 QB308</t>
  </si>
  <si>
    <t>1871876679</t>
  </si>
  <si>
    <t>414</t>
  </si>
  <si>
    <t>10.059.347</t>
  </si>
  <si>
    <t>Lišta EILM 100x40 vkládací bílá 2m</t>
  </si>
  <si>
    <t>2119541820</t>
  </si>
  <si>
    <t>409</t>
  </si>
  <si>
    <t>741112801</t>
  </si>
  <si>
    <t>Demontáž elektroinstalačních lišt nástěnných vkládacích uložených pevně</t>
  </si>
  <si>
    <t>1216586707</t>
  </si>
  <si>
    <t>447</t>
  </si>
  <si>
    <t>741122005</t>
  </si>
  <si>
    <t>Montáž kabel Cu bez ukončení uložený pod omítku plný plochý 3x1 až 2,5 mm2 (CYKYLo)</t>
  </si>
  <si>
    <t>-1527115469</t>
  </si>
  <si>
    <t>448</t>
  </si>
  <si>
    <t>35441895</t>
  </si>
  <si>
    <t>svorka připojovací k připojení kovových částí</t>
  </si>
  <si>
    <t>-1996039426</t>
  </si>
  <si>
    <t>449</t>
  </si>
  <si>
    <t>34109515</t>
  </si>
  <si>
    <t>kabel silový s Cu jádrem plochý 1 kV 3x1,5mm2</t>
  </si>
  <si>
    <t>-1949309300</t>
  </si>
  <si>
    <t>450</t>
  </si>
  <si>
    <t>34109517</t>
  </si>
  <si>
    <t>kabel silový s Cu jádrem plochý 1 kV 3x2,5mm2</t>
  </si>
  <si>
    <t>-2026719467</t>
  </si>
  <si>
    <t>453</t>
  </si>
  <si>
    <t>741122031</t>
  </si>
  <si>
    <t>Montáž kabel Cu bez ukončení uložený pod omítku plný kulatý 5x1,5 až 2,5 mm2 (CYKY)</t>
  </si>
  <si>
    <t>-718868147</t>
  </si>
  <si>
    <t>454</t>
  </si>
  <si>
    <t>34111094</t>
  </si>
  <si>
    <t>kabel silový s Cu jádrem 1 kV 5x2,5mm2</t>
  </si>
  <si>
    <t>-1495254286</t>
  </si>
  <si>
    <t>455</t>
  </si>
  <si>
    <t>741130001</t>
  </si>
  <si>
    <t>Ukončení vodič izolovaný do 2,5mm2 v rozváděči nebo na přístroji</t>
  </si>
  <si>
    <t>127124672</t>
  </si>
  <si>
    <t>456</t>
  </si>
  <si>
    <t>741130004</t>
  </si>
  <si>
    <t>Ukončení vodič izolovaný do 6 mm2 v rozváděči nebo na přístroji</t>
  </si>
  <si>
    <t>121655198</t>
  </si>
  <si>
    <t>457</t>
  </si>
  <si>
    <t>741210001</t>
  </si>
  <si>
    <t>Montáž rozvodnice oceloplechová nebo plastová běžná do 20 kg</t>
  </si>
  <si>
    <t>1415133491</t>
  </si>
  <si>
    <t>458</t>
  </si>
  <si>
    <t>35713116</t>
  </si>
  <si>
    <t>rozvodnice nástěnná, neprůhledné dveře, 1 řada, šířka 18 modulárních jednotek</t>
  </si>
  <si>
    <t>-2014980926</t>
  </si>
  <si>
    <t>459</t>
  </si>
  <si>
    <t>741210843</t>
  </si>
  <si>
    <t>Demontáž rozvodnic plastových na povrchu s krytím přes IPx4 plochou přes 0,2 m2</t>
  </si>
  <si>
    <t>-484000160</t>
  </si>
  <si>
    <t>460</t>
  </si>
  <si>
    <t>741213811</t>
  </si>
  <si>
    <t>Demontáž kabelu silového z rozvodnice průřezu žil do 4 mm2 bez zachování funkčnosti</t>
  </si>
  <si>
    <t>726994364</t>
  </si>
  <si>
    <t>461</t>
  </si>
  <si>
    <t>741213813</t>
  </si>
  <si>
    <t xml:space="preserve">Demontáž kabelu silového z rozvodnice průřezu žil  do 10 mm2 bez zachování funkčnosti</t>
  </si>
  <si>
    <t>168277697</t>
  </si>
  <si>
    <t>389</t>
  </si>
  <si>
    <t>741310011</t>
  </si>
  <si>
    <t>Montáž ovladač nástěnný 1/0-tlačítkový zapínací prostředí normální</t>
  </si>
  <si>
    <t>-1089937765</t>
  </si>
  <si>
    <t>393</t>
  </si>
  <si>
    <t>34535515</t>
  </si>
  <si>
    <t>spínač jednopólový 10A bílý, slonová kost</t>
  </si>
  <si>
    <t>128</t>
  </si>
  <si>
    <t>-753705636</t>
  </si>
  <si>
    <t>402</t>
  </si>
  <si>
    <t>741310022</t>
  </si>
  <si>
    <t>Montáž přepínač nástěnný 6-střídavý prostředí normální</t>
  </si>
  <si>
    <t>17861659</t>
  </si>
  <si>
    <t>392</t>
  </si>
  <si>
    <t>34535556</t>
  </si>
  <si>
    <t>přepínač střídavý 10A řazení 6 ostatní barvy</t>
  </si>
  <si>
    <t>1347296319</t>
  </si>
  <si>
    <t>462</t>
  </si>
  <si>
    <t>741310401</t>
  </si>
  <si>
    <t>Montáž spínač tří/čtyřpólový nástěnný do 16 A prostředí normální</t>
  </si>
  <si>
    <t>45912582</t>
  </si>
  <si>
    <t>463</t>
  </si>
  <si>
    <t>8500176080</t>
  </si>
  <si>
    <t>Spínač 3pól s instalační krabicí, bílá 3425A-0344 B</t>
  </si>
  <si>
    <t>1398610444</t>
  </si>
  <si>
    <t>464</t>
  </si>
  <si>
    <t>741312011</t>
  </si>
  <si>
    <t>Montáž odpojovač třípólový do 500 V do 400 A bez zapojení</t>
  </si>
  <si>
    <t>-1911080185</t>
  </si>
  <si>
    <t>465</t>
  </si>
  <si>
    <t>10.073.797</t>
  </si>
  <si>
    <t>Spínač APN 32/3</t>
  </si>
  <si>
    <t>-1478808429</t>
  </si>
  <si>
    <t>403</t>
  </si>
  <si>
    <t>741313001</t>
  </si>
  <si>
    <t>Montáž zásuvka (polo)zapuštěná bezšroubové připojení 2P+PE se zapojením vodičů</t>
  </si>
  <si>
    <t>-1762703946</t>
  </si>
  <si>
    <t>390</t>
  </si>
  <si>
    <t>34555103</t>
  </si>
  <si>
    <t>zásuvka 1násobná 16A bílý, slonová kost</t>
  </si>
  <si>
    <t>-1310219076</t>
  </si>
  <si>
    <t>391</t>
  </si>
  <si>
    <t>34555123</t>
  </si>
  <si>
    <t>zásuvka 2násobná 16A bílá, slonová kost</t>
  </si>
  <si>
    <t>510465244</t>
  </si>
  <si>
    <t>394</t>
  </si>
  <si>
    <t>34536490</t>
  </si>
  <si>
    <t>kryt spínače jednopáčkový jednoduchý pro spínače řazení 1,2,6,7,1/0 3558A-A651</t>
  </si>
  <si>
    <t>-477776182</t>
  </si>
  <si>
    <t>395</t>
  </si>
  <si>
    <t>34536700</t>
  </si>
  <si>
    <t>rámeček pro spínače a zásuvky 3901A-B10 jednonásobný</t>
  </si>
  <si>
    <t>1765982835</t>
  </si>
  <si>
    <t>396</t>
  </si>
  <si>
    <t>34536705</t>
  </si>
  <si>
    <t>rámeček pro spínače a zásuvky 3901A-B20 dvojnásobný, vodorovný</t>
  </si>
  <si>
    <t>529808146</t>
  </si>
  <si>
    <t>400</t>
  </si>
  <si>
    <t>34552200</t>
  </si>
  <si>
    <t>kryt pro kompletní spodky zásuvek 5518A-A2341</t>
  </si>
  <si>
    <t>-1897506222</t>
  </si>
  <si>
    <t>437</t>
  </si>
  <si>
    <t>34552240</t>
  </si>
  <si>
    <t>kryt pro kompletní spodky zásuvek ND5518A-A2351 D</t>
  </si>
  <si>
    <t>1158702016</t>
  </si>
  <si>
    <t>388</t>
  </si>
  <si>
    <t>741311813</t>
  </si>
  <si>
    <t>Demontáž spínačů nástěnných normálních do 10 A šroubových bez zachování funkčnosti do 2 svorek</t>
  </si>
  <si>
    <t>2053552001</t>
  </si>
  <si>
    <t>401</t>
  </si>
  <si>
    <t>741315823</t>
  </si>
  <si>
    <t>Demontáž zásuvek domovních normálních do 16A zapuštěných šroubových bezzachování funkčnosti 2P+PE</t>
  </si>
  <si>
    <t>1455698114</t>
  </si>
  <si>
    <t>466</t>
  </si>
  <si>
    <t>741320105</t>
  </si>
  <si>
    <t>Montáž jistič jednopólový nn do 25 A ve skříni</t>
  </si>
  <si>
    <t>316964217</t>
  </si>
  <si>
    <t>467</t>
  </si>
  <si>
    <t>35822111</t>
  </si>
  <si>
    <t>jistič 1pólový-charakteristika B 16A</t>
  </si>
  <si>
    <t>-1565994342</t>
  </si>
  <si>
    <t>468</t>
  </si>
  <si>
    <t>741320165</t>
  </si>
  <si>
    <t>Montáž jistič třípólový nn do 25 A ve skříni</t>
  </si>
  <si>
    <t>-409695379</t>
  </si>
  <si>
    <t>469</t>
  </si>
  <si>
    <t>35822401</t>
  </si>
  <si>
    <t>jistič 3pólový-charakteristika B 16A</t>
  </si>
  <si>
    <t>-897069786</t>
  </si>
  <si>
    <t>470</t>
  </si>
  <si>
    <t>741321003</t>
  </si>
  <si>
    <t>Montáž proudových chráničů dvoupólových nn do 25 A ve skříni</t>
  </si>
  <si>
    <t>-1333095823</t>
  </si>
  <si>
    <t>471</t>
  </si>
  <si>
    <t>10.930.300</t>
  </si>
  <si>
    <t>Chránič 40/4/0,03-A</t>
  </si>
  <si>
    <t>415896193</t>
  </si>
  <si>
    <t>405</t>
  </si>
  <si>
    <t>741370002</t>
  </si>
  <si>
    <t>Montáž svítidlo žárovkové bytové stropní přisazené 1 zdroj se sklem</t>
  </si>
  <si>
    <t>-654043071</t>
  </si>
  <si>
    <t>407</t>
  </si>
  <si>
    <t>741370032</t>
  </si>
  <si>
    <t>Montáž svítidlo žárovkové bytové nástěnné přisazené 1 zdroj se sklem</t>
  </si>
  <si>
    <t>-1063839916</t>
  </si>
  <si>
    <t>408</t>
  </si>
  <si>
    <t>8500420152</t>
  </si>
  <si>
    <t>Žárovka E27 60 W</t>
  </si>
  <si>
    <t>-265395981</t>
  </si>
  <si>
    <t>406</t>
  </si>
  <si>
    <t>34821275</t>
  </si>
  <si>
    <t>svítidlo bytové žárovkové IP 42, max. 60 W E27</t>
  </si>
  <si>
    <t>-2087977070</t>
  </si>
  <si>
    <t>404</t>
  </si>
  <si>
    <t>741371841</t>
  </si>
  <si>
    <t>Demontáž svítidla bytového se standardní paticí přisazeného do 0,09 m2 bez zachováním funkčnosti</t>
  </si>
  <si>
    <t>980631388</t>
  </si>
  <si>
    <t>472</t>
  </si>
  <si>
    <t>741410071</t>
  </si>
  <si>
    <t>Montáž pospojování ochranné konstrukce ostatní vodičem do 16 mm2 uloženým volně nebo pod omítku</t>
  </si>
  <si>
    <t>319829885</t>
  </si>
  <si>
    <t>473</t>
  </si>
  <si>
    <t>34140844</t>
  </si>
  <si>
    <t>vodič izolovaný s Cu jádrem 6mm2</t>
  </si>
  <si>
    <t>1783591239</t>
  </si>
  <si>
    <t>417</t>
  </si>
  <si>
    <t>998741105</t>
  </si>
  <si>
    <t>Přesun hmot tonážní pro silnoproud v objektech v do 48 m</t>
  </si>
  <si>
    <t>1067477441</t>
  </si>
  <si>
    <t>418</t>
  </si>
  <si>
    <t>998741181</t>
  </si>
  <si>
    <t>Příplatek k přesunu hmot tonážní 741 prováděný bez použití mechanizace</t>
  </si>
  <si>
    <t>-543775246</t>
  </si>
  <si>
    <t>742</t>
  </si>
  <si>
    <t>Elektroinstalace - slaboproud</t>
  </si>
  <si>
    <t>478</t>
  </si>
  <si>
    <t>742110501</t>
  </si>
  <si>
    <t>Montáž krabic pro slaboproud zapuštěných plastových odbočných kruhových s víčkem a se zasekáním</t>
  </si>
  <si>
    <t>1249837011</t>
  </si>
  <si>
    <t>479</t>
  </si>
  <si>
    <t>1967511618</t>
  </si>
  <si>
    <t>480</t>
  </si>
  <si>
    <t>742121001</t>
  </si>
  <si>
    <t>Montáž kabelů sdělovacích pro vnitřní rozvody do 15 žil</t>
  </si>
  <si>
    <t>-1588056195</t>
  </si>
  <si>
    <t>481</t>
  </si>
  <si>
    <t>8500060060</t>
  </si>
  <si>
    <t>Kabel koaxiální CB100F</t>
  </si>
  <si>
    <t>520045695</t>
  </si>
  <si>
    <t>426</t>
  </si>
  <si>
    <t>742310006</t>
  </si>
  <si>
    <t>Montáž domácího nástěnného audio/video telefonu</t>
  </si>
  <si>
    <t>-1021980899</t>
  </si>
  <si>
    <t>425</t>
  </si>
  <si>
    <t>742310806</t>
  </si>
  <si>
    <t>Demontáž domácího nástěnného audio/video telefonu</t>
  </si>
  <si>
    <t>1362958789</t>
  </si>
  <si>
    <t>482</t>
  </si>
  <si>
    <t>742420121</t>
  </si>
  <si>
    <t>Montáž televizní zásuvky koncové nebo průběžné</t>
  </si>
  <si>
    <t>-1137286607</t>
  </si>
  <si>
    <t>483</t>
  </si>
  <si>
    <t>37451224</t>
  </si>
  <si>
    <t>zásuvka tv+r+sat ostatní barvy</t>
  </si>
  <si>
    <t>1016224834</t>
  </si>
  <si>
    <t>484</t>
  </si>
  <si>
    <t>11.002.117</t>
  </si>
  <si>
    <t>Rozbočovač EU2242P</t>
  </si>
  <si>
    <t>-144213309</t>
  </si>
  <si>
    <t>485</t>
  </si>
  <si>
    <t>998742103</t>
  </si>
  <si>
    <t>Přesun hmot tonážní pro slaboproud v objektech v do 24 m</t>
  </si>
  <si>
    <t>1254352964</t>
  </si>
  <si>
    <t>486</t>
  </si>
  <si>
    <t>998742181</t>
  </si>
  <si>
    <t>Příplatek k přesunu hmot tonážní 742 prováděný bez použití mechanizace</t>
  </si>
  <si>
    <t>166827423</t>
  </si>
  <si>
    <t>427</t>
  </si>
  <si>
    <t>998742205</t>
  </si>
  <si>
    <t>Přesun hmot procentní pro slaboproud v objektech v do 48 m</t>
  </si>
  <si>
    <t>%</t>
  </si>
  <si>
    <t>565229973</t>
  </si>
  <si>
    <t>751</t>
  </si>
  <si>
    <t>Vzduchotechnika</t>
  </si>
  <si>
    <t>272</t>
  </si>
  <si>
    <t>751111012</t>
  </si>
  <si>
    <t>Mtž vent ax ntl nástěnného základního D do 200 mm</t>
  </si>
  <si>
    <t>-1946714655</t>
  </si>
  <si>
    <t>276</t>
  </si>
  <si>
    <t>42914130</t>
  </si>
  <si>
    <t>ventilátor axiální stěnový skříň z plastu 12V bezpečnostní provedení 7 W</t>
  </si>
  <si>
    <t>1600814612</t>
  </si>
  <si>
    <t>274</t>
  </si>
  <si>
    <t>751377811</t>
  </si>
  <si>
    <t>Demontáž odsávacího zákrytu (digestoř) bytového vestavěného</t>
  </si>
  <si>
    <t>-1510243908</t>
  </si>
  <si>
    <t>277</t>
  </si>
  <si>
    <t>751510042</t>
  </si>
  <si>
    <t>Vzduchotechnické potrubí pozink kruhové spirálně vinuté D do 200 mm</t>
  </si>
  <si>
    <t>-1985722258</t>
  </si>
  <si>
    <t>278</t>
  </si>
  <si>
    <t>751514211</t>
  </si>
  <si>
    <t>Mtž kalhotového kusu do plech potrubí s přírubou do 0,035 m2</t>
  </si>
  <si>
    <t>829844640</t>
  </si>
  <si>
    <t>279</t>
  </si>
  <si>
    <t>1237803</t>
  </si>
  <si>
    <t xml:space="preserve">KKS 45  KALHOTOVY KUS</t>
  </si>
  <si>
    <t>-519668108</t>
  </si>
  <si>
    <t>280</t>
  </si>
  <si>
    <t>751514536</t>
  </si>
  <si>
    <t>Mtž spojky do plech potrubí vnitřní, vnější kruhové bez příruby D do 200 mm</t>
  </si>
  <si>
    <t>1463955279</t>
  </si>
  <si>
    <t>281</t>
  </si>
  <si>
    <t>42981050</t>
  </si>
  <si>
    <t>spojka kruhová VZT Pz D 200mm</t>
  </si>
  <si>
    <t>814967832</t>
  </si>
  <si>
    <t>282</t>
  </si>
  <si>
    <t>998751104</t>
  </si>
  <si>
    <t>Přesun hmot tonážní pro vzduchotechniku v objektech v do 48 m</t>
  </si>
  <si>
    <t>-526274162</t>
  </si>
  <si>
    <t>300</t>
  </si>
  <si>
    <t>998751181</t>
  </si>
  <si>
    <t>Příplatek k přesunu hmot tonážní 751 prováděný bez použití mechanizace</t>
  </si>
  <si>
    <t>1303538605</t>
  </si>
  <si>
    <t>762</t>
  </si>
  <si>
    <t>Konstrukce tesařské</t>
  </si>
  <si>
    <t>194</t>
  </si>
  <si>
    <t>762111811</t>
  </si>
  <si>
    <t>Demontáž stěn a příček z hraněného řeziva</t>
  </si>
  <si>
    <t>-801399589</t>
  </si>
  <si>
    <t>298</t>
  </si>
  <si>
    <t>998762104</t>
  </si>
  <si>
    <t>Přesun hmot tonážní pro kce tesařské v objektech v do 36 m</t>
  </si>
  <si>
    <t>-303131352</t>
  </si>
  <si>
    <t>299</t>
  </si>
  <si>
    <t>998762181</t>
  </si>
  <si>
    <t>Příplatek k přesunu hmot tonážní 762 prováděný bez použití mechanizace</t>
  </si>
  <si>
    <t>2110635861</t>
  </si>
  <si>
    <t>763</t>
  </si>
  <si>
    <t>Konstrukce suché výstavby</t>
  </si>
  <si>
    <t>433</t>
  </si>
  <si>
    <t>763121431</t>
  </si>
  <si>
    <t>SDK stěna předsazená tl 62,5 mm profil CW+UW 50 deska 1xH2DF 12,5 TI 40 mm EI 30</t>
  </si>
  <si>
    <t>839475891</t>
  </si>
  <si>
    <t>265</t>
  </si>
  <si>
    <t>763171114</t>
  </si>
  <si>
    <t>Montáž revizních klapek SDK kcí vel. do 1 m2 pro příčky a předsazené stěny</t>
  </si>
  <si>
    <t>1820172347</t>
  </si>
  <si>
    <t>266</t>
  </si>
  <si>
    <t>59030166</t>
  </si>
  <si>
    <t xml:space="preserve">klapka revizní  protipožární pro stěny, 12,5 mm 60x60 cm</t>
  </si>
  <si>
    <t>-2011985113</t>
  </si>
  <si>
    <t>185</t>
  </si>
  <si>
    <t>763231151</t>
  </si>
  <si>
    <t>Sádrovláknitý podhled protipožární deska 1x15 dvouvrstvá spodní kce profil CD+UD bez TI</t>
  </si>
  <si>
    <t>-1482497864</t>
  </si>
  <si>
    <t>296</t>
  </si>
  <si>
    <t>998763305</t>
  </si>
  <si>
    <t>Přesun hmot tonážní pro sádrokartonové konstrukce v objektech v do 48 m</t>
  </si>
  <si>
    <t>1610489837</t>
  </si>
  <si>
    <t>297</t>
  </si>
  <si>
    <t>998763381</t>
  </si>
  <si>
    <t>Příplatek k přesunu hmot tonážní 763 SDK prováděný bez použití mechanizace</t>
  </si>
  <si>
    <t>862230553</t>
  </si>
  <si>
    <t>766</t>
  </si>
  <si>
    <t>Konstrukce truhlářské</t>
  </si>
  <si>
    <t>494</t>
  </si>
  <si>
    <t>766691932</t>
  </si>
  <si>
    <t>Seřízení plastového okenního nebo dveřního otvíracího a sklápěcího křídla</t>
  </si>
  <si>
    <t>145141670</t>
  </si>
  <si>
    <t>81</t>
  </si>
  <si>
    <t>766411811</t>
  </si>
  <si>
    <t>Demontáž truhlářského obložení stěn z panelů plochy do 1,5 m2</t>
  </si>
  <si>
    <t>283</t>
  </si>
  <si>
    <t>766421811</t>
  </si>
  <si>
    <t>Demontáž truhlářského obložení podhledů z panelů plochy do 1,5 m2</t>
  </si>
  <si>
    <t>-1017252019</t>
  </si>
  <si>
    <t>284</t>
  </si>
  <si>
    <t>766660001</t>
  </si>
  <si>
    <t>Montáž dveřních křídel otvíravých 1křídlových š do 0,8 m do ocelové zárubně</t>
  </si>
  <si>
    <t>-2093357070</t>
  </si>
  <si>
    <t>286</t>
  </si>
  <si>
    <t>61160712.SLD</t>
  </si>
  <si>
    <t>dveře vnitřní hladké ze2/3 zasklené 1křídlové bílé solo 80x197 cm</t>
  </si>
  <si>
    <t>1130985408</t>
  </si>
  <si>
    <t>287</t>
  </si>
  <si>
    <t>61160162.SLD</t>
  </si>
  <si>
    <t>dveře dřevěné vnitřní hladké plné 1křídlové bílé solo 70x197 cm</t>
  </si>
  <si>
    <t>-1458707580</t>
  </si>
  <si>
    <t>289</t>
  </si>
  <si>
    <t>766660711</t>
  </si>
  <si>
    <t>Montáž dveřních křídel 1křídlových dokování závěsů na universální zárubeň</t>
  </si>
  <si>
    <t>-1826112702</t>
  </si>
  <si>
    <t>291</t>
  </si>
  <si>
    <t>766660729</t>
  </si>
  <si>
    <t>Montáž dveřního interiérového kování - štítku s klikou</t>
  </si>
  <si>
    <t>-1991317803</t>
  </si>
  <si>
    <t>292</t>
  </si>
  <si>
    <t>54914620</t>
  </si>
  <si>
    <t>kování vrchní dveřní klika včetně rozet a montážního materiálu R PZ nerez PK</t>
  </si>
  <si>
    <t>1100897542</t>
  </si>
  <si>
    <t>294</t>
  </si>
  <si>
    <t>766662811</t>
  </si>
  <si>
    <t>Demontáž truhlářských prahů dveří jednokřídlových</t>
  </si>
  <si>
    <t>-985895714</t>
  </si>
  <si>
    <t>766695212</t>
  </si>
  <si>
    <t>Montáž truhlářských prahů dveří 1křídlových šířky do 10 cm</t>
  </si>
  <si>
    <t>168</t>
  </si>
  <si>
    <t>288</t>
  </si>
  <si>
    <t>61187136</t>
  </si>
  <si>
    <t>práh dveřní dřevěný dubový tl 2cm dl 72cm š 10cm</t>
  </si>
  <si>
    <t>-1988261524</t>
  </si>
  <si>
    <t>85</t>
  </si>
  <si>
    <t>766812840</t>
  </si>
  <si>
    <t>Demontáž kuchyňských linek dřevěných nebo kovových délky do 2,1 m</t>
  </si>
  <si>
    <t>170</t>
  </si>
  <si>
    <t>497</t>
  </si>
  <si>
    <t>766825811</t>
  </si>
  <si>
    <t>Demontáž truhlářských vestavěných skříní jednokřídlových</t>
  </si>
  <si>
    <t>1902979099</t>
  </si>
  <si>
    <t>498</t>
  </si>
  <si>
    <t>766825821</t>
  </si>
  <si>
    <t>Demontáž truhlářských vestavěných skříní dvoukřídlových</t>
  </si>
  <si>
    <t>714822544</t>
  </si>
  <si>
    <t>290</t>
  </si>
  <si>
    <t>998766105</t>
  </si>
  <si>
    <t>Přesun hmot tonážní pro konstrukce truhlářské v objektech v do 48 m</t>
  </si>
  <si>
    <t>-1613322066</t>
  </si>
  <si>
    <t>295</t>
  </si>
  <si>
    <t>998766181</t>
  </si>
  <si>
    <t>Příplatek k přesunu hmot tonážní 766 prováděný bez použití mechanizace</t>
  </si>
  <si>
    <t>-854015747</t>
  </si>
  <si>
    <t>771</t>
  </si>
  <si>
    <t>Podlahy z dlaždic</t>
  </si>
  <si>
    <t>435</t>
  </si>
  <si>
    <t>771151022</t>
  </si>
  <si>
    <t>Samonivelační stěrka podlah pevnosti 30 MPa tl 5 mm</t>
  </si>
  <si>
    <t>646229956</t>
  </si>
  <si>
    <t>91</t>
  </si>
  <si>
    <t>771575131</t>
  </si>
  <si>
    <t>Montáž podlah keramických režných protiskluzných lepených disperzním lepidlem do 50 ks/m2</t>
  </si>
  <si>
    <t>94</t>
  </si>
  <si>
    <t>771579191</t>
  </si>
  <si>
    <t>Příplatek k montáž podlah keramických za plochu do 5 m2</t>
  </si>
  <si>
    <t>434</t>
  </si>
  <si>
    <t>59761406</t>
  </si>
  <si>
    <t>dlažba keramická slinutá protiskluzná do interiéru i exteriéru pro vysoké mechanické namáhání přes 22 do 25ks/m2</t>
  </si>
  <si>
    <t>-1065365568</t>
  </si>
  <si>
    <t>321</t>
  </si>
  <si>
    <t>771591111</t>
  </si>
  <si>
    <t>Podlahy penetrace podkladu</t>
  </si>
  <si>
    <t>-976389024</t>
  </si>
  <si>
    <t>322</t>
  </si>
  <si>
    <t>771591115</t>
  </si>
  <si>
    <t>Podlahy spárování silikonem</t>
  </si>
  <si>
    <t>615659518</t>
  </si>
  <si>
    <t>323</t>
  </si>
  <si>
    <t>771591171</t>
  </si>
  <si>
    <t>Montáž profilu ukončujícího pro plynulý přechod (dlažby s kobercem apod.)</t>
  </si>
  <si>
    <t>210613107</t>
  </si>
  <si>
    <t>324</t>
  </si>
  <si>
    <t>59054100</t>
  </si>
  <si>
    <t>profil přechodový Al s pohyblivým ramenem 8 x 20mm</t>
  </si>
  <si>
    <t>-591632863</t>
  </si>
  <si>
    <t>325</t>
  </si>
  <si>
    <t>771591185</t>
  </si>
  <si>
    <t>Podlahy pracnější řezání keramických dlaždic rovné</t>
  </si>
  <si>
    <t>153965216</t>
  </si>
  <si>
    <t>328</t>
  </si>
  <si>
    <t>998771105</t>
  </si>
  <si>
    <t>Přesun hmot tonážní pro podlahy z dlaždic v objektech v do 48 m</t>
  </si>
  <si>
    <t>874682737</t>
  </si>
  <si>
    <t>329</t>
  </si>
  <si>
    <t>998771181</t>
  </si>
  <si>
    <t>Příplatek k přesunu hmot tonážní 771 prováděný bez použití mechanizace</t>
  </si>
  <si>
    <t>1837908141</t>
  </si>
  <si>
    <t>776</t>
  </si>
  <si>
    <t>Podlahy povlakové</t>
  </si>
  <si>
    <t>330</t>
  </si>
  <si>
    <t>776111112</t>
  </si>
  <si>
    <t>Broušení betonového podkladu povlakových podlah</t>
  </si>
  <si>
    <t>1158923316</t>
  </si>
  <si>
    <t>331</t>
  </si>
  <si>
    <t>776111116</t>
  </si>
  <si>
    <t>Odstranění zbytků lepidla z podkladu povlakových podlah broušením</t>
  </si>
  <si>
    <t>-1682755605</t>
  </si>
  <si>
    <t>332</t>
  </si>
  <si>
    <t>776111311</t>
  </si>
  <si>
    <t>Vysátí podkladu povlakových podlah</t>
  </si>
  <si>
    <t>-1406429671</t>
  </si>
  <si>
    <t>333</t>
  </si>
  <si>
    <t>776121321</t>
  </si>
  <si>
    <t>Vodou ředitelná penetrace savého podkladu povlakových podlah neředěná</t>
  </si>
  <si>
    <t>360192111</t>
  </si>
  <si>
    <t>334</t>
  </si>
  <si>
    <t>776141122</t>
  </si>
  <si>
    <t>Vyrovnání podkladu povlakových podlah stěrkou pevnosti 30 MPa tl 5 mm</t>
  </si>
  <si>
    <t>-1485840441</t>
  </si>
  <si>
    <t>132</t>
  </si>
  <si>
    <t>776201812</t>
  </si>
  <si>
    <t>Demontáž lepených povlakových podlah s podložkou ručně</t>
  </si>
  <si>
    <t>651073061</t>
  </si>
  <si>
    <t>338</t>
  </si>
  <si>
    <t>776251111</t>
  </si>
  <si>
    <t>Lepení pásů z přírodního linolea (marmolea) standardním lepidlem</t>
  </si>
  <si>
    <t>-2033772180</t>
  </si>
  <si>
    <t>339</t>
  </si>
  <si>
    <t>28411068</t>
  </si>
  <si>
    <t>linoleum přírodní ze 100% dřevité moučky, tl. 2,00 mm, zátěž 32/41, R9, Cfl S1</t>
  </si>
  <si>
    <t>-2108208415</t>
  </si>
  <si>
    <t>340</t>
  </si>
  <si>
    <t>776251411</t>
  </si>
  <si>
    <t>Spoj podlah z přírodního linolea (marmolea) svařováním za tepla</t>
  </si>
  <si>
    <t>1367219833</t>
  </si>
  <si>
    <t>133</t>
  </si>
  <si>
    <t>776410811</t>
  </si>
  <si>
    <t>Odstranění soklíků a lišt pryžových nebo plastových</t>
  </si>
  <si>
    <t>-1105915748</t>
  </si>
  <si>
    <t>341</t>
  </si>
  <si>
    <t>776411111</t>
  </si>
  <si>
    <t>Montáž obvodových soklíků výšky do 80 mm</t>
  </si>
  <si>
    <t>-1563174806</t>
  </si>
  <si>
    <t>134</t>
  </si>
  <si>
    <t>776991821</t>
  </si>
  <si>
    <t>Odstranění lepidla ručně z podlah</t>
  </si>
  <si>
    <t>1190228463</t>
  </si>
  <si>
    <t>342</t>
  </si>
  <si>
    <t>998776105</t>
  </si>
  <si>
    <t>Přesun hmot tonážní pro podlahy povlakové v objektech v do 48 m</t>
  </si>
  <si>
    <t>1957184124</t>
  </si>
  <si>
    <t>343</t>
  </si>
  <si>
    <t>998776181</t>
  </si>
  <si>
    <t>Příplatek k přesunu hmot tonážní 776 prováděný bez použití mechanizace</t>
  </si>
  <si>
    <t>-633698132</t>
  </si>
  <si>
    <t>781</t>
  </si>
  <si>
    <t>Dokončovací práce - obklady</t>
  </si>
  <si>
    <t>344</t>
  </si>
  <si>
    <t>781413112</t>
  </si>
  <si>
    <t>Montáž obkladaček vnitřních pórovinových pravoúhlých do 25 ks/m2 lepených standardním lepidlem</t>
  </si>
  <si>
    <t>-1590619248</t>
  </si>
  <si>
    <t>346</t>
  </si>
  <si>
    <t>59761255</t>
  </si>
  <si>
    <t xml:space="preserve">obkladačky keramické  kuchyňské (barevné)</t>
  </si>
  <si>
    <t>2136099861</t>
  </si>
  <si>
    <t>350</t>
  </si>
  <si>
    <t>781494111</t>
  </si>
  <si>
    <t>Plastové profily rohové lepené flexibilním lepidlem</t>
  </si>
  <si>
    <t>-1451623217</t>
  </si>
  <si>
    <t>351</t>
  </si>
  <si>
    <t>781494211</t>
  </si>
  <si>
    <t>Plastové profily vanové lepené flexibilním lepidlem</t>
  </si>
  <si>
    <t>2013798949</t>
  </si>
  <si>
    <t>352</t>
  </si>
  <si>
    <t>781494511</t>
  </si>
  <si>
    <t>Plastové profily ukončovací lepené flexibilním lepidlem</t>
  </si>
  <si>
    <t>876071445</t>
  </si>
  <si>
    <t>98</t>
  </si>
  <si>
    <t>781495111</t>
  </si>
  <si>
    <t>Penetrace podkladu vnitřních obkladů</t>
  </si>
  <si>
    <t>196</t>
  </si>
  <si>
    <t>99</t>
  </si>
  <si>
    <t>781415112</t>
  </si>
  <si>
    <t>Montáž obkladaček pórovinových pravoúhlých do 25 ks/m2 lepených disperzním lepidlem nebo tmelem</t>
  </si>
  <si>
    <t>345</t>
  </si>
  <si>
    <t>59761001</t>
  </si>
  <si>
    <t xml:space="preserve">obkládačky keramické koupelnové (barevné) </t>
  </si>
  <si>
    <t>1484915521</t>
  </si>
  <si>
    <t>100</t>
  </si>
  <si>
    <t>781419191</t>
  </si>
  <si>
    <t>Příplatek k montáži obkladů vnitřních pórovinových za plochu do 10 m2</t>
  </si>
  <si>
    <t>263</t>
  </si>
  <si>
    <t>781493610</t>
  </si>
  <si>
    <t>Montáž vanových plastových dvířek lepených s uchycením na magnet</t>
  </si>
  <si>
    <t>1743844403</t>
  </si>
  <si>
    <t>264</t>
  </si>
  <si>
    <t>55347200</t>
  </si>
  <si>
    <t>dvířka vanová nerezová 300 x 300</t>
  </si>
  <si>
    <t>498000593</t>
  </si>
  <si>
    <t>347</t>
  </si>
  <si>
    <t>781495115</t>
  </si>
  <si>
    <t>Spárování vnitřních obkladů silikonem</t>
  </si>
  <si>
    <t>420817271</t>
  </si>
  <si>
    <t>348</t>
  </si>
  <si>
    <t>781495142</t>
  </si>
  <si>
    <t>Průnik obkladem kruhový do DN 90 bez izolace</t>
  </si>
  <si>
    <t>-362439788</t>
  </si>
  <si>
    <t>353</t>
  </si>
  <si>
    <t>781495143</t>
  </si>
  <si>
    <t>Průnik obkladem kruhový přes DN 90 bez izolace</t>
  </si>
  <si>
    <t>297146089</t>
  </si>
  <si>
    <t>349</t>
  </si>
  <si>
    <t>781495185</t>
  </si>
  <si>
    <t>Řezání pracnější rovné keramických obkládaček</t>
  </si>
  <si>
    <t>1090343782</t>
  </si>
  <si>
    <t>354</t>
  </si>
  <si>
    <t>998781105</t>
  </si>
  <si>
    <t>Přesun hmot tonážní pro obklady keramické v objektech v do 48 m</t>
  </si>
  <si>
    <t>995541900</t>
  </si>
  <si>
    <t>355</t>
  </si>
  <si>
    <t>998781181</t>
  </si>
  <si>
    <t>Příplatek k přesunu hmot tonážní 781 prováděný bez použití mechanizace</t>
  </si>
  <si>
    <t>-1381284310</t>
  </si>
  <si>
    <t>783</t>
  </si>
  <si>
    <t>Dokončovací práce - nátěry</t>
  </si>
  <si>
    <t>783000201</t>
  </si>
  <si>
    <t>Přemístění okenních nebo dveřních křídel pro zhotovení nátěrů vodorovné do 50 m</t>
  </si>
  <si>
    <t>-697637093</t>
  </si>
  <si>
    <t>171</t>
  </si>
  <si>
    <t>783306805</t>
  </si>
  <si>
    <t>Odstranění nátěru ze zámečnických konstrukcí opálením</t>
  </si>
  <si>
    <t>-2029277055</t>
  </si>
  <si>
    <t>172</t>
  </si>
  <si>
    <t>783314101</t>
  </si>
  <si>
    <t>Základní jednonásobný syntetický nátěr zámečnických konstrukcí</t>
  </si>
  <si>
    <t>1916905857</t>
  </si>
  <si>
    <t>173</t>
  </si>
  <si>
    <t>783315101</t>
  </si>
  <si>
    <t>Mezinátěr jednonásobný syntetický standardní zámečnických konstrukcí</t>
  </si>
  <si>
    <t>1210893465</t>
  </si>
  <si>
    <t>174</t>
  </si>
  <si>
    <t>783317101</t>
  </si>
  <si>
    <t>Krycí jednonásobný syntetický standardní nátěr zámečnických konstrukcí</t>
  </si>
  <si>
    <t>-862160843</t>
  </si>
  <si>
    <t>104</t>
  </si>
  <si>
    <t>783352101</t>
  </si>
  <si>
    <t>Tmelení včetně přebroušení zámečnických konstrukcí polyesterovým tmelem</t>
  </si>
  <si>
    <t>137</t>
  </si>
  <si>
    <t>783601341</t>
  </si>
  <si>
    <t>Odrezivění litinových otopných těles před provedením nátěru</t>
  </si>
  <si>
    <t>1383986377</t>
  </si>
  <si>
    <t>138</t>
  </si>
  <si>
    <t>783601347</t>
  </si>
  <si>
    <t>Odmaštění litinových otopných těles odmašťovačem rozpouštědlovým před provedením nátěru</t>
  </si>
  <si>
    <t>-1655453423</t>
  </si>
  <si>
    <t>142</t>
  </si>
  <si>
    <t>783601711</t>
  </si>
  <si>
    <t>Bezoplachové odrezivění potrubí DN do 50 mm</t>
  </si>
  <si>
    <t>473243835</t>
  </si>
  <si>
    <t>143</t>
  </si>
  <si>
    <t>783601715</t>
  </si>
  <si>
    <t>Odmaštění ředidlovým odmašťovačem potrubí DN do 50 mm</t>
  </si>
  <si>
    <t>2008818723</t>
  </si>
  <si>
    <t>140</t>
  </si>
  <si>
    <t>783614141</t>
  </si>
  <si>
    <t>Základní jednonásobný syntetický nátěr litinových otopných těles</t>
  </si>
  <si>
    <t>-692514725</t>
  </si>
  <si>
    <t>145</t>
  </si>
  <si>
    <t>783614551</t>
  </si>
  <si>
    <t>Základní jednonásobný syntetický nátěr potrubí DN do 50 mm</t>
  </si>
  <si>
    <t>-892604457</t>
  </si>
  <si>
    <t>146</t>
  </si>
  <si>
    <t>783614651</t>
  </si>
  <si>
    <t>Základní antikorozní jednonásobný syntetický potrubí DN do 50 mm</t>
  </si>
  <si>
    <t>-1283818120</t>
  </si>
  <si>
    <t>147</t>
  </si>
  <si>
    <t>783615551</t>
  </si>
  <si>
    <t>Mezinátěr jednonásobný syntetický nátěr potrubí DN do 50 mm</t>
  </si>
  <si>
    <t>-1480914424</t>
  </si>
  <si>
    <t>141</t>
  </si>
  <si>
    <t>783617147</t>
  </si>
  <si>
    <t>Krycí dvojnásobný syntetický nátěr litinových otopných těles</t>
  </si>
  <si>
    <t>2076745912</t>
  </si>
  <si>
    <t>148</t>
  </si>
  <si>
    <t>783617601</t>
  </si>
  <si>
    <t>Krycí jednonásobný syntetický nátěr potrubí DN do 50 mm</t>
  </si>
  <si>
    <t>1249811124</t>
  </si>
  <si>
    <t>139</t>
  </si>
  <si>
    <t>783652141</t>
  </si>
  <si>
    <t>Tmelení litinových otopných těles polyesterovým tmelem</t>
  </si>
  <si>
    <t>-1313442157</t>
  </si>
  <si>
    <t>144</t>
  </si>
  <si>
    <t>783652331</t>
  </si>
  <si>
    <t>Tmelení polyesterovým tmelem potrubí DN do 50 mm</t>
  </si>
  <si>
    <t>179836441</t>
  </si>
  <si>
    <t>784</t>
  </si>
  <si>
    <t>Dokončovací práce - malby a tapety</t>
  </si>
  <si>
    <t>357</t>
  </si>
  <si>
    <t>784111001</t>
  </si>
  <si>
    <t>Oprášení (ometení ) podkladu v místnostech výšky do 3,80 m</t>
  </si>
  <si>
    <t>1752023522</t>
  </si>
  <si>
    <t>358</t>
  </si>
  <si>
    <t>784111011</t>
  </si>
  <si>
    <t>Obroušení podkladu omítnutého v místnostech výšky do 3,80 m</t>
  </si>
  <si>
    <t>131333586</t>
  </si>
  <si>
    <t>359</t>
  </si>
  <si>
    <t>784111031</t>
  </si>
  <si>
    <t>Omytí podkladu v místnostech výšky do 3,80 m</t>
  </si>
  <si>
    <t>-346740</t>
  </si>
  <si>
    <t>495</t>
  </si>
  <si>
    <t>784121001</t>
  </si>
  <si>
    <t>Oškrabání malby v mísnostech výšky do 3,80 m</t>
  </si>
  <si>
    <t>-656314921</t>
  </si>
  <si>
    <t>496</t>
  </si>
  <si>
    <t>784121011</t>
  </si>
  <si>
    <t>Rozmývání podkladu po oškrabání malby v místnostech výšky do 3,80 m</t>
  </si>
  <si>
    <t>952757228</t>
  </si>
  <si>
    <t>163</t>
  </si>
  <si>
    <t>784131013</t>
  </si>
  <si>
    <t>Odstranění lepených tapet s makulaturou ze stěn výšky do 3,80 m</t>
  </si>
  <si>
    <t>1945692197</t>
  </si>
  <si>
    <t>387</t>
  </si>
  <si>
    <t>784161001</t>
  </si>
  <si>
    <t>Tmelení spar a rohů šířky do 3 mm akrylátovým tmelem v místnostech výšky do 3,80 m</t>
  </si>
  <si>
    <t>-502133782</t>
  </si>
  <si>
    <t>360</t>
  </si>
  <si>
    <t>784161111</t>
  </si>
  <si>
    <t>Bandážování rohů stěn v místnostech výšky do 3,80 m</t>
  </si>
  <si>
    <t>-1088570250</t>
  </si>
  <si>
    <t>361</t>
  </si>
  <si>
    <t>59030680</t>
  </si>
  <si>
    <t>páska ze skelných vláken pro sdk</t>
  </si>
  <si>
    <t>2051429080</t>
  </si>
  <si>
    <t>362</t>
  </si>
  <si>
    <t>784161401</t>
  </si>
  <si>
    <t>Celoplošné vyhlazení podkladu sádrovou stěrkou v místnostech výšky do 3,80 m</t>
  </si>
  <si>
    <t>-1833647487</t>
  </si>
  <si>
    <t>363</t>
  </si>
  <si>
    <t>784171001</t>
  </si>
  <si>
    <t>Olepování vnitřních ploch páskou v místnostech výšky do 3,80 m</t>
  </si>
  <si>
    <t>1375120773</t>
  </si>
  <si>
    <t>364</t>
  </si>
  <si>
    <t>58124838</t>
  </si>
  <si>
    <t>páska maskovací krepová pro malířské potřeby š 50mm</t>
  </si>
  <si>
    <t>1372297593</t>
  </si>
  <si>
    <t>365</t>
  </si>
  <si>
    <t>784171101</t>
  </si>
  <si>
    <t>Zakrytí vnitřních podlah včetně pozdějšího odkrytí</t>
  </si>
  <si>
    <t>1201953616</t>
  </si>
  <si>
    <t>366</t>
  </si>
  <si>
    <t>58124844</t>
  </si>
  <si>
    <t xml:space="preserve">fólie pro malířské potřeby zakrývací,  25µ,  4 x 5 m</t>
  </si>
  <si>
    <t>1774492363</t>
  </si>
  <si>
    <t>367</t>
  </si>
  <si>
    <t>784171111</t>
  </si>
  <si>
    <t>Zakrytí vnitřních ploch stěn v místnostech výšky do 3,80 m</t>
  </si>
  <si>
    <t>1021459018</t>
  </si>
  <si>
    <t>368</t>
  </si>
  <si>
    <t>784171121</t>
  </si>
  <si>
    <t xml:space="preserve">Zakrytí vnitřních ploch  konstrukcí nebo prvků  v místnostech výšky do 3,80 m</t>
  </si>
  <si>
    <t>-166220886</t>
  </si>
  <si>
    <t>377</t>
  </si>
  <si>
    <t>-1248634422</t>
  </si>
  <si>
    <t>369</t>
  </si>
  <si>
    <t>784181101</t>
  </si>
  <si>
    <t>Základní akrylátová jednonásobná penetrace podkladu v místnostech výšky do 3,80m</t>
  </si>
  <si>
    <t>1643037552</t>
  </si>
  <si>
    <t>371</t>
  </si>
  <si>
    <t>784191003</t>
  </si>
  <si>
    <t>Čištění vnitřních ploch oken dvojitých nebo zdvojených po provedení malířských prací</t>
  </si>
  <si>
    <t>432270411</t>
  </si>
  <si>
    <t>372</t>
  </si>
  <si>
    <t>784191005</t>
  </si>
  <si>
    <t>Čištění vnitřních ploch dveří nebo vrat po provedení malířských prací</t>
  </si>
  <si>
    <t>551086816</t>
  </si>
  <si>
    <t>373</t>
  </si>
  <si>
    <t>784191007</t>
  </si>
  <si>
    <t>Čištění vnitřních ploch podlah po provedení malířských prací</t>
  </si>
  <si>
    <t>-1312375081</t>
  </si>
  <si>
    <t>386</t>
  </si>
  <si>
    <t>784211101</t>
  </si>
  <si>
    <t>Dvojnásobné bílé malby ze směsí za mokra výborně otěruvzdorných v místnostech výšky do 3,80 m</t>
  </si>
  <si>
    <t>397553642</t>
  </si>
  <si>
    <t>HZS</t>
  </si>
  <si>
    <t>Hodinové zúčtovací sazby</t>
  </si>
  <si>
    <t>502</t>
  </si>
  <si>
    <t>HZS2221</t>
  </si>
  <si>
    <t>Hodinová zúčtovací sazba elektrikář</t>
  </si>
  <si>
    <t>hod</t>
  </si>
  <si>
    <t>512</t>
  </si>
  <si>
    <t>625366889</t>
  </si>
  <si>
    <t>503</t>
  </si>
  <si>
    <t>HZS4212</t>
  </si>
  <si>
    <t>Hodinová zúčtovací sazba revizní technik specialista - elektro revize</t>
  </si>
  <si>
    <t>242358395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</si>
</sst>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7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'02 - Ciolkovského 7-847-1...'!J32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'02 - Ciolkovského 7-847-1...'!P119</f>
        <v>0</v>
      </c>
      <c r="AV55" s="111">
        <f>'02 - Ciolkovského 7-847-1...'!J35</f>
        <v>0</v>
      </c>
      <c r="AW55" s="111">
        <f>'02 - Ciolkovského 7-847-1...'!J36</f>
        <v>0</v>
      </c>
      <c r="AX55" s="111">
        <f>'02 - Ciolkovského 7-847-1...'!J37</f>
        <v>0</v>
      </c>
      <c r="AY55" s="111">
        <f>'02 - Ciolkovského 7-847-1...'!J38</f>
        <v>0</v>
      </c>
      <c r="AZ55" s="111">
        <f>'02 - Ciolkovského 7-847-1...'!F35</f>
        <v>0</v>
      </c>
      <c r="BA55" s="111">
        <f>'02 - Ciolkovského 7-847-1...'!F36</f>
        <v>0</v>
      </c>
      <c r="BB55" s="111">
        <f>'02 - Ciolkovského 7-847-1...'!F37</f>
        <v>0</v>
      </c>
      <c r="BC55" s="111">
        <f>'02 - Ciolkovského 7-847-1...'!F38</f>
        <v>0</v>
      </c>
      <c r="BD55" s="113">
        <f>'02 - Ciolkovského 7-847-1...'!F39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Ng9+g5aLboKgjaBJv6zgrz7J5y3oIO0YBIPJL6bMeU3CgAR16Vh5fyD9cLF7pJsSoiS3zz9SnPciJ+mJ04ZwOQ==" hashValue="tQ++9WK/wuGq0EDZxxBWUA31UREA2oTCd3DjDKSveVur+LIXa1j6gy17jFmtby79I0s9HcwbGM00kRQoOcICo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2 - Ciolkovského 7-847-1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">
        <v>26</v>
      </c>
      <c r="L14" s="38"/>
    </row>
    <row r="15" s="1" customFormat="1" ht="18" customHeight="1">
      <c r="B15" s="38"/>
      <c r="E15" s="12" t="s">
        <v>82</v>
      </c>
      <c r="I15" s="124" t="s">
        <v>28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">
        <v>1</v>
      </c>
      <c r="L23" s="38"/>
    </row>
    <row r="24" s="1" customFormat="1" ht="18" customHeight="1">
      <c r="B24" s="38"/>
      <c r="E24" s="12" t="s">
        <v>83</v>
      </c>
      <c r="I24" s="124" t="s">
        <v>28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84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85</v>
      </c>
      <c r="I31" s="122"/>
      <c r="J31" s="131">
        <f>J92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ROUND((SUM(BE92:BE99) + SUM(BE119:BE458)),  2)</f>
        <v>0</v>
      </c>
      <c r="I35" s="138">
        <v>0.20999999999999999</v>
      </c>
      <c r="J35" s="137">
        <f>ROUND(((SUM(BE92:BE99) + SUM(BE119:BE458))*I35),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ROUND((SUM(BF92:BF99) + SUM(BF119:BF458)),  2)</f>
        <v>0</v>
      </c>
      <c r="I36" s="138">
        <v>0.14999999999999999</v>
      </c>
      <c r="J36" s="137">
        <f>ROUND(((SUM(BF92:BF99) + SUM(BF119:BF458))*I36),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ROUND((SUM(BG92:BG99) + SUM(BG119:BG458)),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ROUND((SUM(BH92:BH99) + SUM(BH119:BH458)),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ROUND((SUM(BI92:BI99) + SUM(BI119:BI458)),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86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Ciolkovského 7/847-10.podlaží, byt č. 104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Městská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 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87</v>
      </c>
      <c r="D59" s="155"/>
      <c r="E59" s="155"/>
      <c r="F59" s="155"/>
      <c r="G59" s="155"/>
      <c r="H59" s="155"/>
      <c r="I59" s="156"/>
      <c r="J59" s="157" t="s">
        <v>88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89</v>
      </c>
      <c r="D61" s="34"/>
      <c r="E61" s="34"/>
      <c r="F61" s="34"/>
      <c r="G61" s="34"/>
      <c r="H61" s="34"/>
      <c r="I61" s="122"/>
      <c r="J61" s="93">
        <f>J119</f>
        <v>0</v>
      </c>
      <c r="K61" s="34"/>
      <c r="L61" s="38"/>
      <c r="AU61" s="12" t="s">
        <v>90</v>
      </c>
    </row>
    <row r="62" s="7" customFormat="1" ht="24.96" customHeight="1">
      <c r="B62" s="159"/>
      <c r="C62" s="160"/>
      <c r="D62" s="161" t="s">
        <v>91</v>
      </c>
      <c r="E62" s="162"/>
      <c r="F62" s="162"/>
      <c r="G62" s="162"/>
      <c r="H62" s="162"/>
      <c r="I62" s="163"/>
      <c r="J62" s="164">
        <f>J120</f>
        <v>0</v>
      </c>
      <c r="K62" s="160"/>
      <c r="L62" s="165"/>
    </row>
    <row r="63" s="8" customFormat="1" ht="19.92" customHeight="1">
      <c r="B63" s="166"/>
      <c r="C63" s="167"/>
      <c r="D63" s="168" t="s">
        <v>92</v>
      </c>
      <c r="E63" s="169"/>
      <c r="F63" s="169"/>
      <c r="G63" s="169"/>
      <c r="H63" s="169"/>
      <c r="I63" s="170"/>
      <c r="J63" s="171">
        <f>J121</f>
        <v>0</v>
      </c>
      <c r="K63" s="167"/>
      <c r="L63" s="172"/>
    </row>
    <row r="64" s="8" customFormat="1" ht="19.92" customHeight="1">
      <c r="B64" s="166"/>
      <c r="C64" s="167"/>
      <c r="D64" s="168" t="s">
        <v>93</v>
      </c>
      <c r="E64" s="169"/>
      <c r="F64" s="169"/>
      <c r="G64" s="169"/>
      <c r="H64" s="169"/>
      <c r="I64" s="170"/>
      <c r="J64" s="171">
        <f>J133</f>
        <v>0</v>
      </c>
      <c r="K64" s="167"/>
      <c r="L64" s="172"/>
    </row>
    <row r="65" s="8" customFormat="1" ht="19.92" customHeight="1">
      <c r="B65" s="166"/>
      <c r="C65" s="167"/>
      <c r="D65" s="168" t="s">
        <v>94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95</v>
      </c>
      <c r="E66" s="169"/>
      <c r="F66" s="169"/>
      <c r="G66" s="169"/>
      <c r="H66" s="169"/>
      <c r="I66" s="170"/>
      <c r="J66" s="171">
        <f>J152</f>
        <v>0</v>
      </c>
      <c r="K66" s="167"/>
      <c r="L66" s="172"/>
    </row>
    <row r="67" s="8" customFormat="1" ht="19.92" customHeight="1">
      <c r="B67" s="166"/>
      <c r="C67" s="167"/>
      <c r="D67" s="168" t="s">
        <v>96</v>
      </c>
      <c r="E67" s="169"/>
      <c r="F67" s="169"/>
      <c r="G67" s="169"/>
      <c r="H67" s="169"/>
      <c r="I67" s="170"/>
      <c r="J67" s="171">
        <f>J157</f>
        <v>0</v>
      </c>
      <c r="K67" s="167"/>
      <c r="L67" s="172"/>
    </row>
    <row r="68" s="7" customFormat="1" ht="24.96" customHeight="1">
      <c r="B68" s="159"/>
      <c r="C68" s="160"/>
      <c r="D68" s="161" t="s">
        <v>97</v>
      </c>
      <c r="E68" s="162"/>
      <c r="F68" s="162"/>
      <c r="G68" s="162"/>
      <c r="H68" s="162"/>
      <c r="I68" s="163"/>
      <c r="J68" s="164">
        <f>J159</f>
        <v>0</v>
      </c>
      <c r="K68" s="160"/>
      <c r="L68" s="165"/>
    </row>
    <row r="69" s="8" customFormat="1" ht="19.92" customHeight="1">
      <c r="B69" s="166"/>
      <c r="C69" s="167"/>
      <c r="D69" s="168" t="s">
        <v>98</v>
      </c>
      <c r="E69" s="169"/>
      <c r="F69" s="169"/>
      <c r="G69" s="169"/>
      <c r="H69" s="169"/>
      <c r="I69" s="170"/>
      <c r="J69" s="171">
        <f>J160</f>
        <v>0</v>
      </c>
      <c r="K69" s="167"/>
      <c r="L69" s="172"/>
    </row>
    <row r="70" s="8" customFormat="1" ht="19.92" customHeight="1">
      <c r="B70" s="166"/>
      <c r="C70" s="167"/>
      <c r="D70" s="168" t="s">
        <v>99</v>
      </c>
      <c r="E70" s="169"/>
      <c r="F70" s="169"/>
      <c r="G70" s="169"/>
      <c r="H70" s="169"/>
      <c r="I70" s="170"/>
      <c r="J70" s="171">
        <f>J170</f>
        <v>0</v>
      </c>
      <c r="K70" s="167"/>
      <c r="L70" s="172"/>
    </row>
    <row r="71" s="8" customFormat="1" ht="19.92" customHeight="1">
      <c r="B71" s="166"/>
      <c r="C71" s="167"/>
      <c r="D71" s="168" t="s">
        <v>100</v>
      </c>
      <c r="E71" s="169"/>
      <c r="F71" s="169"/>
      <c r="G71" s="169"/>
      <c r="H71" s="169"/>
      <c r="I71" s="170"/>
      <c r="J71" s="171">
        <f>J190</f>
        <v>0</v>
      </c>
      <c r="K71" s="167"/>
      <c r="L71" s="172"/>
    </row>
    <row r="72" s="8" customFormat="1" ht="19.92" customHeight="1">
      <c r="B72" s="166"/>
      <c r="C72" s="167"/>
      <c r="D72" s="168" t="s">
        <v>101</v>
      </c>
      <c r="E72" s="169"/>
      <c r="F72" s="169"/>
      <c r="G72" s="169"/>
      <c r="H72" s="169"/>
      <c r="I72" s="170"/>
      <c r="J72" s="171">
        <f>J211</f>
        <v>0</v>
      </c>
      <c r="K72" s="167"/>
      <c r="L72" s="172"/>
    </row>
    <row r="73" s="8" customFormat="1" ht="19.92" customHeight="1">
      <c r="B73" s="166"/>
      <c r="C73" s="167"/>
      <c r="D73" s="168" t="s">
        <v>102</v>
      </c>
      <c r="E73" s="169"/>
      <c r="F73" s="169"/>
      <c r="G73" s="169"/>
      <c r="H73" s="169"/>
      <c r="I73" s="170"/>
      <c r="J73" s="171">
        <f>J234</f>
        <v>0</v>
      </c>
      <c r="K73" s="167"/>
      <c r="L73" s="172"/>
    </row>
    <row r="74" s="8" customFormat="1" ht="19.92" customHeight="1">
      <c r="B74" s="166"/>
      <c r="C74" s="167"/>
      <c r="D74" s="168" t="s">
        <v>103</v>
      </c>
      <c r="E74" s="169"/>
      <c r="F74" s="169"/>
      <c r="G74" s="169"/>
      <c r="H74" s="169"/>
      <c r="I74" s="170"/>
      <c r="J74" s="171">
        <f>J240</f>
        <v>0</v>
      </c>
      <c r="K74" s="167"/>
      <c r="L74" s="172"/>
    </row>
    <row r="75" s="8" customFormat="1" ht="19.92" customHeight="1">
      <c r="B75" s="166"/>
      <c r="C75" s="167"/>
      <c r="D75" s="168" t="s">
        <v>104</v>
      </c>
      <c r="E75" s="169"/>
      <c r="F75" s="169"/>
      <c r="G75" s="169"/>
      <c r="H75" s="169"/>
      <c r="I75" s="170"/>
      <c r="J75" s="171">
        <f>J242</f>
        <v>0</v>
      </c>
      <c r="K75" s="167"/>
      <c r="L75" s="172"/>
    </row>
    <row r="76" s="8" customFormat="1" ht="19.92" customHeight="1">
      <c r="B76" s="166"/>
      <c r="C76" s="167"/>
      <c r="D76" s="168" t="s">
        <v>105</v>
      </c>
      <c r="E76" s="169"/>
      <c r="F76" s="169"/>
      <c r="G76" s="169"/>
      <c r="H76" s="169"/>
      <c r="I76" s="170"/>
      <c r="J76" s="171">
        <f>J244</f>
        <v>0</v>
      </c>
      <c r="K76" s="167"/>
      <c r="L76" s="172"/>
    </row>
    <row r="77" s="8" customFormat="1" ht="19.92" customHeight="1">
      <c r="B77" s="166"/>
      <c r="C77" s="167"/>
      <c r="D77" s="168" t="s">
        <v>106</v>
      </c>
      <c r="E77" s="169"/>
      <c r="F77" s="169"/>
      <c r="G77" s="169"/>
      <c r="H77" s="169"/>
      <c r="I77" s="170"/>
      <c r="J77" s="171">
        <f>J248</f>
        <v>0</v>
      </c>
      <c r="K77" s="167"/>
      <c r="L77" s="172"/>
    </row>
    <row r="78" s="8" customFormat="1" ht="19.92" customHeight="1">
      <c r="B78" s="166"/>
      <c r="C78" s="167"/>
      <c r="D78" s="168" t="s">
        <v>107</v>
      </c>
      <c r="E78" s="169"/>
      <c r="F78" s="169"/>
      <c r="G78" s="169"/>
      <c r="H78" s="169"/>
      <c r="I78" s="170"/>
      <c r="J78" s="171">
        <f>J259</f>
        <v>0</v>
      </c>
      <c r="K78" s="167"/>
      <c r="L78" s="172"/>
    </row>
    <row r="79" s="8" customFormat="1" ht="19.92" customHeight="1">
      <c r="B79" s="166"/>
      <c r="C79" s="167"/>
      <c r="D79" s="168" t="s">
        <v>108</v>
      </c>
      <c r="E79" s="169"/>
      <c r="F79" s="169"/>
      <c r="G79" s="169"/>
      <c r="H79" s="169"/>
      <c r="I79" s="170"/>
      <c r="J79" s="171">
        <f>J316</f>
        <v>0</v>
      </c>
      <c r="K79" s="167"/>
      <c r="L79" s="172"/>
    </row>
    <row r="80" s="8" customFormat="1" ht="19.92" customHeight="1">
      <c r="B80" s="166"/>
      <c r="C80" s="167"/>
      <c r="D80" s="168" t="s">
        <v>109</v>
      </c>
      <c r="E80" s="169"/>
      <c r="F80" s="169"/>
      <c r="G80" s="169"/>
      <c r="H80" s="169"/>
      <c r="I80" s="170"/>
      <c r="J80" s="171">
        <f>J329</f>
        <v>0</v>
      </c>
      <c r="K80" s="167"/>
      <c r="L80" s="172"/>
    </row>
    <row r="81" s="8" customFormat="1" ht="19.92" customHeight="1">
      <c r="B81" s="166"/>
      <c r="C81" s="167"/>
      <c r="D81" s="168" t="s">
        <v>110</v>
      </c>
      <c r="E81" s="169"/>
      <c r="F81" s="169"/>
      <c r="G81" s="169"/>
      <c r="H81" s="169"/>
      <c r="I81" s="170"/>
      <c r="J81" s="171">
        <f>J340</f>
        <v>0</v>
      </c>
      <c r="K81" s="167"/>
      <c r="L81" s="172"/>
    </row>
    <row r="82" s="8" customFormat="1" ht="19.92" customHeight="1">
      <c r="B82" s="166"/>
      <c r="C82" s="167"/>
      <c r="D82" s="168" t="s">
        <v>111</v>
      </c>
      <c r="E82" s="169"/>
      <c r="F82" s="169"/>
      <c r="G82" s="169"/>
      <c r="H82" s="169"/>
      <c r="I82" s="170"/>
      <c r="J82" s="171">
        <f>J344</f>
        <v>0</v>
      </c>
      <c r="K82" s="167"/>
      <c r="L82" s="172"/>
    </row>
    <row r="83" s="8" customFormat="1" ht="19.92" customHeight="1">
      <c r="B83" s="166"/>
      <c r="C83" s="167"/>
      <c r="D83" s="168" t="s">
        <v>112</v>
      </c>
      <c r="E83" s="169"/>
      <c r="F83" s="169"/>
      <c r="G83" s="169"/>
      <c r="H83" s="169"/>
      <c r="I83" s="170"/>
      <c r="J83" s="171">
        <f>J351</f>
        <v>0</v>
      </c>
      <c r="K83" s="167"/>
      <c r="L83" s="172"/>
    </row>
    <row r="84" s="8" customFormat="1" ht="19.92" customHeight="1">
      <c r="B84" s="166"/>
      <c r="C84" s="167"/>
      <c r="D84" s="168" t="s">
        <v>113</v>
      </c>
      <c r="E84" s="169"/>
      <c r="F84" s="169"/>
      <c r="G84" s="169"/>
      <c r="H84" s="169"/>
      <c r="I84" s="170"/>
      <c r="J84" s="171">
        <f>J369</f>
        <v>0</v>
      </c>
      <c r="K84" s="167"/>
      <c r="L84" s="172"/>
    </row>
    <row r="85" s="8" customFormat="1" ht="19.92" customHeight="1">
      <c r="B85" s="166"/>
      <c r="C85" s="167"/>
      <c r="D85" s="168" t="s">
        <v>114</v>
      </c>
      <c r="E85" s="169"/>
      <c r="F85" s="169"/>
      <c r="G85" s="169"/>
      <c r="H85" s="169"/>
      <c r="I85" s="170"/>
      <c r="J85" s="171">
        <f>J381</f>
        <v>0</v>
      </c>
      <c r="K85" s="167"/>
      <c r="L85" s="172"/>
    </row>
    <row r="86" s="8" customFormat="1" ht="19.92" customHeight="1">
      <c r="B86" s="166"/>
      <c r="C86" s="167"/>
      <c r="D86" s="168" t="s">
        <v>115</v>
      </c>
      <c r="E86" s="169"/>
      <c r="F86" s="169"/>
      <c r="G86" s="169"/>
      <c r="H86" s="169"/>
      <c r="I86" s="170"/>
      <c r="J86" s="171">
        <f>J396</f>
        <v>0</v>
      </c>
      <c r="K86" s="167"/>
      <c r="L86" s="172"/>
    </row>
    <row r="87" s="8" customFormat="1" ht="19.92" customHeight="1">
      <c r="B87" s="166"/>
      <c r="C87" s="167"/>
      <c r="D87" s="168" t="s">
        <v>116</v>
      </c>
      <c r="E87" s="169"/>
      <c r="F87" s="169"/>
      <c r="G87" s="169"/>
      <c r="H87" s="169"/>
      <c r="I87" s="170"/>
      <c r="J87" s="171">
        <f>J414</f>
        <v>0</v>
      </c>
      <c r="K87" s="167"/>
      <c r="L87" s="172"/>
    </row>
    <row r="88" s="8" customFormat="1" ht="19.92" customHeight="1">
      <c r="B88" s="166"/>
      <c r="C88" s="167"/>
      <c r="D88" s="168" t="s">
        <v>117</v>
      </c>
      <c r="E88" s="169"/>
      <c r="F88" s="169"/>
      <c r="G88" s="169"/>
      <c r="H88" s="169"/>
      <c r="I88" s="170"/>
      <c r="J88" s="171">
        <f>J433</f>
        <v>0</v>
      </c>
      <c r="K88" s="167"/>
      <c r="L88" s="172"/>
    </row>
    <row r="89" s="7" customFormat="1" ht="24.96" customHeight="1">
      <c r="B89" s="159"/>
      <c r="C89" s="160"/>
      <c r="D89" s="161" t="s">
        <v>118</v>
      </c>
      <c r="E89" s="162"/>
      <c r="F89" s="162"/>
      <c r="G89" s="162"/>
      <c r="H89" s="162"/>
      <c r="I89" s="163"/>
      <c r="J89" s="164">
        <f>J456</f>
        <v>0</v>
      </c>
      <c r="K89" s="160"/>
      <c r="L89" s="165"/>
    </row>
    <row r="90" s="1" customFormat="1" ht="21.84" customHeight="1">
      <c r="B90" s="33"/>
      <c r="C90" s="34"/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6.96" customHeight="1">
      <c r="B91" s="33"/>
      <c r="C91" s="34"/>
      <c r="D91" s="34"/>
      <c r="E91" s="34"/>
      <c r="F91" s="34"/>
      <c r="G91" s="34"/>
      <c r="H91" s="34"/>
      <c r="I91" s="122"/>
      <c r="J91" s="34"/>
      <c r="K91" s="34"/>
      <c r="L91" s="38"/>
    </row>
    <row r="92" s="1" customFormat="1" ht="29.28" customHeight="1">
      <c r="B92" s="33"/>
      <c r="C92" s="158" t="s">
        <v>119</v>
      </c>
      <c r="D92" s="34"/>
      <c r="E92" s="34"/>
      <c r="F92" s="34"/>
      <c r="G92" s="34"/>
      <c r="H92" s="34"/>
      <c r="I92" s="122"/>
      <c r="J92" s="173">
        <f>ROUND(J93 + J94 + J95 + J96 + J97 + J98,2)</f>
        <v>0</v>
      </c>
      <c r="K92" s="34"/>
      <c r="L92" s="38"/>
      <c r="N92" s="174" t="s">
        <v>40</v>
      </c>
    </row>
    <row r="93" s="1" customFormat="1" ht="18" customHeight="1">
      <c r="B93" s="33"/>
      <c r="C93" s="34"/>
      <c r="D93" s="175" t="s">
        <v>120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121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122</v>
      </c>
      <c r="BK93" s="122"/>
      <c r="BL93" s="122"/>
      <c r="BM93" s="122"/>
    </row>
    <row r="94" s="1" customFormat="1" ht="18" customHeight="1">
      <c r="B94" s="33"/>
      <c r="C94" s="34"/>
      <c r="D94" s="175" t="s">
        <v>123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121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122</v>
      </c>
      <c r="BK94" s="122"/>
      <c r="BL94" s="122"/>
      <c r="BM94" s="122"/>
    </row>
    <row r="95" s="1" customFormat="1" ht="18" customHeight="1">
      <c r="B95" s="33"/>
      <c r="C95" s="34"/>
      <c r="D95" s="175" t="s">
        <v>124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121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122</v>
      </c>
      <c r="BK95" s="122"/>
      <c r="BL95" s="122"/>
      <c r="BM95" s="122"/>
    </row>
    <row r="96" s="1" customFormat="1" ht="18" customHeight="1">
      <c r="B96" s="33"/>
      <c r="C96" s="34"/>
      <c r="D96" s="175" t="s">
        <v>125</v>
      </c>
      <c r="E96" s="176"/>
      <c r="F96" s="176"/>
      <c r="G96" s="34"/>
      <c r="H96" s="34"/>
      <c r="I96" s="122"/>
      <c r="J96" s="177"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121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122</v>
      </c>
      <c r="BK96" s="122"/>
      <c r="BL96" s="122"/>
      <c r="BM96" s="122"/>
    </row>
    <row r="97" s="1" customFormat="1" ht="18" customHeight="1">
      <c r="B97" s="33"/>
      <c r="C97" s="34"/>
      <c r="D97" s="175" t="s">
        <v>126</v>
      </c>
      <c r="E97" s="176"/>
      <c r="F97" s="176"/>
      <c r="G97" s="34"/>
      <c r="H97" s="34"/>
      <c r="I97" s="122"/>
      <c r="J97" s="177">
        <v>0</v>
      </c>
      <c r="K97" s="34"/>
      <c r="L97" s="178"/>
      <c r="M97" s="122"/>
      <c r="N97" s="179" t="s">
        <v>42</v>
      </c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80" t="s">
        <v>121</v>
      </c>
      <c r="AZ97" s="122"/>
      <c r="BA97" s="122"/>
      <c r="BB97" s="122"/>
      <c r="BC97" s="122"/>
      <c r="BD97" s="122"/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0" t="s">
        <v>122</v>
      </c>
      <c r="BK97" s="122"/>
      <c r="BL97" s="122"/>
      <c r="BM97" s="122"/>
    </row>
    <row r="98" s="1" customFormat="1" ht="18" customHeight="1">
      <c r="B98" s="33"/>
      <c r="C98" s="34"/>
      <c r="D98" s="176" t="s">
        <v>127</v>
      </c>
      <c r="E98" s="34"/>
      <c r="F98" s="34"/>
      <c r="G98" s="34"/>
      <c r="H98" s="34"/>
      <c r="I98" s="122"/>
      <c r="J98" s="177">
        <f>ROUND(J30*T98,2)</f>
        <v>0</v>
      </c>
      <c r="K98" s="34"/>
      <c r="L98" s="178"/>
      <c r="M98" s="122"/>
      <c r="N98" s="179" t="s">
        <v>42</v>
      </c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80" t="s">
        <v>128</v>
      </c>
      <c r="AZ98" s="122"/>
      <c r="BA98" s="122"/>
      <c r="BB98" s="122"/>
      <c r="BC98" s="122"/>
      <c r="BD98" s="122"/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0" t="s">
        <v>122</v>
      </c>
      <c r="BK98" s="122"/>
      <c r="BL98" s="122"/>
      <c r="BM98" s="122"/>
    </row>
    <row r="99" s="1" customFormat="1">
      <c r="B99" s="33"/>
      <c r="C99" s="34"/>
      <c r="D99" s="34"/>
      <c r="E99" s="34"/>
      <c r="F99" s="34"/>
      <c r="G99" s="34"/>
      <c r="H99" s="34"/>
      <c r="I99" s="122"/>
      <c r="J99" s="34"/>
      <c r="K99" s="34"/>
      <c r="L99" s="38"/>
    </row>
    <row r="100" s="1" customFormat="1" ht="29.28" customHeight="1">
      <c r="B100" s="33"/>
      <c r="C100" s="182" t="s">
        <v>129</v>
      </c>
      <c r="D100" s="155"/>
      <c r="E100" s="155"/>
      <c r="F100" s="155"/>
      <c r="G100" s="155"/>
      <c r="H100" s="155"/>
      <c r="I100" s="156"/>
      <c r="J100" s="183">
        <f>ROUND(J61+J92,2)</f>
        <v>0</v>
      </c>
      <c r="K100" s="155"/>
      <c r="L100" s="38"/>
    </row>
    <row r="101" s="1" customFormat="1" ht="6.96" customHeight="1">
      <c r="B101" s="52"/>
      <c r="C101" s="53"/>
      <c r="D101" s="53"/>
      <c r="E101" s="53"/>
      <c r="F101" s="53"/>
      <c r="G101" s="53"/>
      <c r="H101" s="53"/>
      <c r="I101" s="149"/>
      <c r="J101" s="53"/>
      <c r="K101" s="53"/>
      <c r="L101" s="38"/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2"/>
      <c r="J105" s="55"/>
      <c r="K105" s="55"/>
      <c r="L105" s="38"/>
    </row>
    <row r="106" s="1" customFormat="1" ht="24.96" customHeight="1">
      <c r="B106" s="33"/>
      <c r="C106" s="18" t="s">
        <v>130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6.96" customHeight="1">
      <c r="B107" s="33"/>
      <c r="C107" s="34"/>
      <c r="D107" s="34"/>
      <c r="E107" s="34"/>
      <c r="F107" s="34"/>
      <c r="G107" s="34"/>
      <c r="H107" s="34"/>
      <c r="I107" s="122"/>
      <c r="J107" s="34"/>
      <c r="K107" s="34"/>
      <c r="L107" s="38"/>
    </row>
    <row r="108" s="1" customFormat="1" ht="12" customHeight="1">
      <c r="B108" s="33"/>
      <c r="C108" s="27" t="s">
        <v>16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153" t="str">
        <f>E7</f>
        <v>ÚMČ P 6- oprava bytu</v>
      </c>
      <c r="F109" s="27"/>
      <c r="G109" s="27"/>
      <c r="H109" s="27"/>
      <c r="I109" s="122"/>
      <c r="J109" s="34"/>
      <c r="K109" s="34"/>
      <c r="L109" s="38"/>
    </row>
    <row r="110" s="1" customFormat="1" ht="12" customHeight="1">
      <c r="B110" s="33"/>
      <c r="C110" s="27" t="s">
        <v>81</v>
      </c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6.5" customHeight="1">
      <c r="B111" s="33"/>
      <c r="C111" s="34"/>
      <c r="D111" s="34"/>
      <c r="E111" s="59" t="str">
        <f>E9</f>
        <v>Ciolkovského 7/847-10.podlaží, byt č. 104</v>
      </c>
      <c r="F111" s="34"/>
      <c r="G111" s="34"/>
      <c r="H111" s="34"/>
      <c r="I111" s="122"/>
      <c r="J111" s="34"/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2" customHeight="1">
      <c r="B113" s="33"/>
      <c r="C113" s="27" t="s">
        <v>20</v>
      </c>
      <c r="D113" s="34"/>
      <c r="E113" s="34"/>
      <c r="F113" s="22" t="str">
        <f>F12</f>
        <v xml:space="preserve"> </v>
      </c>
      <c r="G113" s="34"/>
      <c r="H113" s="34"/>
      <c r="I113" s="124" t="s">
        <v>22</v>
      </c>
      <c r="J113" s="62" t="str">
        <f>IF(J12="","",J12)</f>
        <v>13. 12. 2018</v>
      </c>
      <c r="K113" s="34"/>
      <c r="L113" s="38"/>
    </row>
    <row r="114" s="1" customFormat="1" ht="6.96" customHeight="1">
      <c r="B114" s="33"/>
      <c r="C114" s="34"/>
      <c r="D114" s="34"/>
      <c r="E114" s="34"/>
      <c r="F114" s="34"/>
      <c r="G114" s="34"/>
      <c r="H114" s="34"/>
      <c r="I114" s="122"/>
      <c r="J114" s="34"/>
      <c r="K114" s="34"/>
      <c r="L114" s="38"/>
    </row>
    <row r="115" s="1" customFormat="1" ht="13.65" customHeight="1">
      <c r="B115" s="33"/>
      <c r="C115" s="27" t="s">
        <v>24</v>
      </c>
      <c r="D115" s="34"/>
      <c r="E115" s="34"/>
      <c r="F115" s="22" t="str">
        <f>E15</f>
        <v>Městská část Praha 6</v>
      </c>
      <c r="G115" s="34"/>
      <c r="H115" s="34"/>
      <c r="I115" s="124" t="s">
        <v>31</v>
      </c>
      <c r="J115" s="31" t="str">
        <f>E21</f>
        <v xml:space="preserve"> </v>
      </c>
      <c r="K115" s="34"/>
      <c r="L115" s="38"/>
    </row>
    <row r="116" s="1" customFormat="1" ht="13.65" customHeight="1">
      <c r="B116" s="33"/>
      <c r="C116" s="27" t="s">
        <v>29</v>
      </c>
      <c r="D116" s="34"/>
      <c r="E116" s="34"/>
      <c r="F116" s="22" t="str">
        <f>IF(E18="","",E18)</f>
        <v>Vyplň údaj</v>
      </c>
      <c r="G116" s="34"/>
      <c r="H116" s="34"/>
      <c r="I116" s="124" t="s">
        <v>33</v>
      </c>
      <c r="J116" s="31" t="str">
        <f>E24</f>
        <v>Ing. Ladislav Konečný</v>
      </c>
      <c r="K116" s="34"/>
      <c r="L116" s="38"/>
    </row>
    <row r="117" s="1" customFormat="1" ht="10.32" customHeight="1">
      <c r="B117" s="33"/>
      <c r="C117" s="34"/>
      <c r="D117" s="34"/>
      <c r="E117" s="34"/>
      <c r="F117" s="34"/>
      <c r="G117" s="34"/>
      <c r="H117" s="34"/>
      <c r="I117" s="122"/>
      <c r="J117" s="34"/>
      <c r="K117" s="34"/>
      <c r="L117" s="38"/>
    </row>
    <row r="118" s="9" customFormat="1" ht="29.28" customHeight="1">
      <c r="B118" s="184"/>
      <c r="C118" s="185" t="s">
        <v>131</v>
      </c>
      <c r="D118" s="186" t="s">
        <v>55</v>
      </c>
      <c r="E118" s="186" t="s">
        <v>51</v>
      </c>
      <c r="F118" s="186" t="s">
        <v>52</v>
      </c>
      <c r="G118" s="186" t="s">
        <v>132</v>
      </c>
      <c r="H118" s="186" t="s">
        <v>133</v>
      </c>
      <c r="I118" s="187" t="s">
        <v>134</v>
      </c>
      <c r="J118" s="188" t="s">
        <v>88</v>
      </c>
      <c r="K118" s="189" t="s">
        <v>135</v>
      </c>
      <c r="L118" s="190"/>
      <c r="M118" s="83" t="s">
        <v>1</v>
      </c>
      <c r="N118" s="84" t="s">
        <v>40</v>
      </c>
      <c r="O118" s="84" t="s">
        <v>136</v>
      </c>
      <c r="P118" s="84" t="s">
        <v>137</v>
      </c>
      <c r="Q118" s="84" t="s">
        <v>138</v>
      </c>
      <c r="R118" s="84" t="s">
        <v>139</v>
      </c>
      <c r="S118" s="84" t="s">
        <v>140</v>
      </c>
      <c r="T118" s="85" t="s">
        <v>141</v>
      </c>
    </row>
    <row r="119" s="1" customFormat="1" ht="22.8" customHeight="1">
      <c r="B119" s="33"/>
      <c r="C119" s="90" t="s">
        <v>142</v>
      </c>
      <c r="D119" s="34"/>
      <c r="E119" s="34"/>
      <c r="F119" s="34"/>
      <c r="G119" s="34"/>
      <c r="H119" s="34"/>
      <c r="I119" s="122"/>
      <c r="J119" s="191">
        <f>BK119</f>
        <v>0</v>
      </c>
      <c r="K119" s="34"/>
      <c r="L119" s="38"/>
      <c r="M119" s="86"/>
      <c r="N119" s="87"/>
      <c r="O119" s="87"/>
      <c r="P119" s="192">
        <f>P120+P159+P456</f>
        <v>0</v>
      </c>
      <c r="Q119" s="87"/>
      <c r="R119" s="192">
        <f>R120+R159+R456</f>
        <v>4.17683596</v>
      </c>
      <c r="S119" s="87"/>
      <c r="T119" s="193">
        <f>T120+T159+T456</f>
        <v>2.9917661700000004</v>
      </c>
      <c r="AT119" s="12" t="s">
        <v>69</v>
      </c>
      <c r="AU119" s="12" t="s">
        <v>90</v>
      </c>
      <c r="BK119" s="194">
        <f>BK120+BK159+BK456</f>
        <v>0</v>
      </c>
    </row>
    <row r="120" s="10" customFormat="1" ht="25.92" customHeight="1">
      <c r="B120" s="195"/>
      <c r="C120" s="196"/>
      <c r="D120" s="197" t="s">
        <v>69</v>
      </c>
      <c r="E120" s="198" t="s">
        <v>143</v>
      </c>
      <c r="F120" s="198" t="s">
        <v>144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P121+P133+P142+P152+P157</f>
        <v>0</v>
      </c>
      <c r="Q120" s="203"/>
      <c r="R120" s="204">
        <f>R121+R133+R142+R152+R157</f>
        <v>2.3927768999999999</v>
      </c>
      <c r="S120" s="203"/>
      <c r="T120" s="205">
        <f>T121+T133+T142+T152+T157</f>
        <v>0.521478</v>
      </c>
      <c r="AR120" s="206" t="s">
        <v>78</v>
      </c>
      <c r="AT120" s="207" t="s">
        <v>69</v>
      </c>
      <c r="AU120" s="207" t="s">
        <v>70</v>
      </c>
      <c r="AY120" s="206" t="s">
        <v>145</v>
      </c>
      <c r="BK120" s="208">
        <f>BK121+BK133+BK142+BK152+BK157</f>
        <v>0</v>
      </c>
    </row>
    <row r="121" s="10" customFormat="1" ht="22.8" customHeight="1">
      <c r="B121" s="195"/>
      <c r="C121" s="196"/>
      <c r="D121" s="197" t="s">
        <v>69</v>
      </c>
      <c r="E121" s="209" t="s">
        <v>146</v>
      </c>
      <c r="F121" s="209" t="s">
        <v>147</v>
      </c>
      <c r="G121" s="196"/>
      <c r="H121" s="196"/>
      <c r="I121" s="199"/>
      <c r="J121" s="210">
        <f>BK121</f>
        <v>0</v>
      </c>
      <c r="K121" s="196"/>
      <c r="L121" s="201"/>
      <c r="M121" s="202"/>
      <c r="N121" s="203"/>
      <c r="O121" s="203"/>
      <c r="P121" s="204">
        <f>SUM(P122:P132)</f>
        <v>0</v>
      </c>
      <c r="Q121" s="203"/>
      <c r="R121" s="204">
        <f>SUM(R122:R132)</f>
        <v>1.4100496200000001</v>
      </c>
      <c r="S121" s="203"/>
      <c r="T121" s="205">
        <f>SUM(T122:T132)</f>
        <v>0</v>
      </c>
      <c r="AR121" s="206" t="s">
        <v>78</v>
      </c>
      <c r="AT121" s="207" t="s">
        <v>69</v>
      </c>
      <c r="AU121" s="207" t="s">
        <v>78</v>
      </c>
      <c r="AY121" s="206" t="s">
        <v>145</v>
      </c>
      <c r="BK121" s="208">
        <f>SUM(BK122:BK132)</f>
        <v>0</v>
      </c>
    </row>
    <row r="122" s="1" customFormat="1" ht="16.5" customHeight="1">
      <c r="B122" s="33"/>
      <c r="C122" s="211" t="s">
        <v>148</v>
      </c>
      <c r="D122" s="211" t="s">
        <v>149</v>
      </c>
      <c r="E122" s="212" t="s">
        <v>150</v>
      </c>
      <c r="F122" s="213" t="s">
        <v>151</v>
      </c>
      <c r="G122" s="214" t="s">
        <v>152</v>
      </c>
      <c r="H122" s="215">
        <v>2</v>
      </c>
      <c r="I122" s="216"/>
      <c r="J122" s="217">
        <f>ROUND(I122*H122,2)</f>
        <v>0</v>
      </c>
      <c r="K122" s="213" t="s">
        <v>153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0.020209999999999999</v>
      </c>
      <c r="R122" s="220">
        <f>Q122*H122</f>
        <v>0.040419999999999998</v>
      </c>
      <c r="S122" s="220">
        <v>0</v>
      </c>
      <c r="T122" s="221">
        <f>S122*H122</f>
        <v>0</v>
      </c>
      <c r="AR122" s="12" t="s">
        <v>154</v>
      </c>
      <c r="AT122" s="12" t="s">
        <v>149</v>
      </c>
      <c r="AU122" s="12" t="s">
        <v>122</v>
      </c>
      <c r="AY122" s="12" t="s">
        <v>145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122</v>
      </c>
      <c r="BK122" s="222">
        <f>ROUND(I122*H122,2)</f>
        <v>0</v>
      </c>
      <c r="BL122" s="12" t="s">
        <v>154</v>
      </c>
      <c r="BM122" s="12" t="s">
        <v>155</v>
      </c>
    </row>
    <row r="123" s="1" customFormat="1" ht="16.5" customHeight="1">
      <c r="B123" s="33"/>
      <c r="C123" s="211" t="s">
        <v>156</v>
      </c>
      <c r="D123" s="211" t="s">
        <v>149</v>
      </c>
      <c r="E123" s="212" t="s">
        <v>157</v>
      </c>
      <c r="F123" s="213" t="s">
        <v>158</v>
      </c>
      <c r="G123" s="214" t="s">
        <v>159</v>
      </c>
      <c r="H123" s="215">
        <v>5.1189999999999998</v>
      </c>
      <c r="I123" s="216"/>
      <c r="J123" s="217">
        <f>ROUND(I123*H123,2)</f>
        <v>0</v>
      </c>
      <c r="K123" s="213" t="s">
        <v>153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0.051679999999999997</v>
      </c>
      <c r="R123" s="220">
        <f>Q123*H123</f>
        <v>0.26454991999999999</v>
      </c>
      <c r="S123" s="220">
        <v>0</v>
      </c>
      <c r="T123" s="221">
        <f>S123*H123</f>
        <v>0</v>
      </c>
      <c r="AR123" s="12" t="s">
        <v>154</v>
      </c>
      <c r="AT123" s="12" t="s">
        <v>149</v>
      </c>
      <c r="AU123" s="12" t="s">
        <v>122</v>
      </c>
      <c r="AY123" s="12" t="s">
        <v>145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122</v>
      </c>
      <c r="BK123" s="222">
        <f>ROUND(I123*H123,2)</f>
        <v>0</v>
      </c>
      <c r="BL123" s="12" t="s">
        <v>154</v>
      </c>
      <c r="BM123" s="12" t="s">
        <v>160</v>
      </c>
    </row>
    <row r="124" s="1" customFormat="1" ht="16.5" customHeight="1">
      <c r="B124" s="33"/>
      <c r="C124" s="211" t="s">
        <v>161</v>
      </c>
      <c r="D124" s="211" t="s">
        <v>149</v>
      </c>
      <c r="E124" s="212" t="s">
        <v>162</v>
      </c>
      <c r="F124" s="213" t="s">
        <v>163</v>
      </c>
      <c r="G124" s="214" t="s">
        <v>159</v>
      </c>
      <c r="H124" s="215">
        <v>11.846</v>
      </c>
      <c r="I124" s="216"/>
      <c r="J124" s="217">
        <f>ROUND(I124*H124,2)</f>
        <v>0</v>
      </c>
      <c r="K124" s="213" t="s">
        <v>153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0.086260000000000003</v>
      </c>
      <c r="R124" s="220">
        <f>Q124*H124</f>
        <v>1.02183596</v>
      </c>
      <c r="S124" s="220">
        <v>0</v>
      </c>
      <c r="T124" s="221">
        <f>S124*H124</f>
        <v>0</v>
      </c>
      <c r="AR124" s="12" t="s">
        <v>154</v>
      </c>
      <c r="AT124" s="12" t="s">
        <v>149</v>
      </c>
      <c r="AU124" s="12" t="s">
        <v>122</v>
      </c>
      <c r="AY124" s="12" t="s">
        <v>145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122</v>
      </c>
      <c r="BK124" s="222">
        <f>ROUND(I124*H124,2)</f>
        <v>0</v>
      </c>
      <c r="BL124" s="12" t="s">
        <v>154</v>
      </c>
      <c r="BM124" s="12" t="s">
        <v>164</v>
      </c>
    </row>
    <row r="125" s="1" customFormat="1" ht="16.5" customHeight="1">
      <c r="B125" s="33"/>
      <c r="C125" s="211" t="s">
        <v>165</v>
      </c>
      <c r="D125" s="211" t="s">
        <v>149</v>
      </c>
      <c r="E125" s="212" t="s">
        <v>166</v>
      </c>
      <c r="F125" s="213" t="s">
        <v>167</v>
      </c>
      <c r="G125" s="214" t="s">
        <v>168</v>
      </c>
      <c r="H125" s="215">
        <v>3.109</v>
      </c>
      <c r="I125" s="216"/>
      <c r="J125" s="217">
        <f>ROUND(I125*H125,2)</f>
        <v>0</v>
      </c>
      <c r="K125" s="213" t="s">
        <v>153</v>
      </c>
      <c r="L125" s="38"/>
      <c r="M125" s="218" t="s">
        <v>1</v>
      </c>
      <c r="N125" s="219" t="s">
        <v>42</v>
      </c>
      <c r="O125" s="74"/>
      <c r="P125" s="220">
        <f>O125*H125</f>
        <v>0</v>
      </c>
      <c r="Q125" s="220">
        <v>8.0000000000000007E-05</v>
      </c>
      <c r="R125" s="220">
        <f>Q125*H125</f>
        <v>0.00024872000000000002</v>
      </c>
      <c r="S125" s="220">
        <v>0</v>
      </c>
      <c r="T125" s="221">
        <f>S125*H125</f>
        <v>0</v>
      </c>
      <c r="AR125" s="12" t="s">
        <v>154</v>
      </c>
      <c r="AT125" s="12" t="s">
        <v>149</v>
      </c>
      <c r="AU125" s="12" t="s">
        <v>122</v>
      </c>
      <c r="AY125" s="12" t="s">
        <v>145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2" t="s">
        <v>122</v>
      </c>
      <c r="BK125" s="222">
        <f>ROUND(I125*H125,2)</f>
        <v>0</v>
      </c>
      <c r="BL125" s="12" t="s">
        <v>154</v>
      </c>
      <c r="BM125" s="12" t="s">
        <v>169</v>
      </c>
    </row>
    <row r="126" s="1" customFormat="1" ht="16.5" customHeight="1">
      <c r="B126" s="33"/>
      <c r="C126" s="211" t="s">
        <v>170</v>
      </c>
      <c r="D126" s="211" t="s">
        <v>149</v>
      </c>
      <c r="E126" s="212" t="s">
        <v>171</v>
      </c>
      <c r="F126" s="213" t="s">
        <v>172</v>
      </c>
      <c r="G126" s="214" t="s">
        <v>168</v>
      </c>
      <c r="H126" s="215">
        <v>4.1790000000000003</v>
      </c>
      <c r="I126" s="216"/>
      <c r="J126" s="217">
        <f>ROUND(I126*H126,2)</f>
        <v>0</v>
      </c>
      <c r="K126" s="213" t="s">
        <v>153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0.00012</v>
      </c>
      <c r="R126" s="220">
        <f>Q126*H126</f>
        <v>0.00050148</v>
      </c>
      <c r="S126" s="220">
        <v>0</v>
      </c>
      <c r="T126" s="221">
        <f>S126*H126</f>
        <v>0</v>
      </c>
      <c r="AR126" s="12" t="s">
        <v>154</v>
      </c>
      <c r="AT126" s="12" t="s">
        <v>149</v>
      </c>
      <c r="AU126" s="12" t="s">
        <v>122</v>
      </c>
      <c r="AY126" s="12" t="s">
        <v>145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122</v>
      </c>
      <c r="BK126" s="222">
        <f>ROUND(I126*H126,2)</f>
        <v>0</v>
      </c>
      <c r="BL126" s="12" t="s">
        <v>154</v>
      </c>
      <c r="BM126" s="12" t="s">
        <v>173</v>
      </c>
    </row>
    <row r="127" s="1" customFormat="1" ht="16.5" customHeight="1">
      <c r="B127" s="33"/>
      <c r="C127" s="211" t="s">
        <v>174</v>
      </c>
      <c r="D127" s="211" t="s">
        <v>149</v>
      </c>
      <c r="E127" s="212" t="s">
        <v>175</v>
      </c>
      <c r="F127" s="213" t="s">
        <v>176</v>
      </c>
      <c r="G127" s="214" t="s">
        <v>168</v>
      </c>
      <c r="H127" s="215">
        <v>9.141</v>
      </c>
      <c r="I127" s="216"/>
      <c r="J127" s="217">
        <f>ROUND(I127*H127,2)</f>
        <v>0</v>
      </c>
      <c r="K127" s="213" t="s">
        <v>153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0.00012</v>
      </c>
      <c r="R127" s="220">
        <f>Q127*H127</f>
        <v>0.0010969199999999999</v>
      </c>
      <c r="S127" s="220">
        <v>0</v>
      </c>
      <c r="T127" s="221">
        <f>S127*H127</f>
        <v>0</v>
      </c>
      <c r="AR127" s="12" t="s">
        <v>154</v>
      </c>
      <c r="AT127" s="12" t="s">
        <v>149</v>
      </c>
      <c r="AU127" s="12" t="s">
        <v>122</v>
      </c>
      <c r="AY127" s="12" t="s">
        <v>145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122</v>
      </c>
      <c r="BK127" s="222">
        <f>ROUND(I127*H127,2)</f>
        <v>0</v>
      </c>
      <c r="BL127" s="12" t="s">
        <v>154</v>
      </c>
      <c r="BM127" s="12" t="s">
        <v>177</v>
      </c>
    </row>
    <row r="128" s="1" customFormat="1" ht="16.5" customHeight="1">
      <c r="B128" s="33"/>
      <c r="C128" s="211" t="s">
        <v>178</v>
      </c>
      <c r="D128" s="211" t="s">
        <v>149</v>
      </c>
      <c r="E128" s="212" t="s">
        <v>179</v>
      </c>
      <c r="F128" s="213" t="s">
        <v>180</v>
      </c>
      <c r="G128" s="214" t="s">
        <v>168</v>
      </c>
      <c r="H128" s="215">
        <v>14.234999999999999</v>
      </c>
      <c r="I128" s="216"/>
      <c r="J128" s="217">
        <f>ROUND(I128*H128,2)</f>
        <v>0</v>
      </c>
      <c r="K128" s="213" t="s">
        <v>153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0.00020000000000000001</v>
      </c>
      <c r="R128" s="220">
        <f>Q128*H128</f>
        <v>0.0028470000000000001</v>
      </c>
      <c r="S128" s="220">
        <v>0</v>
      </c>
      <c r="T128" s="221">
        <f>S128*H128</f>
        <v>0</v>
      </c>
      <c r="AR128" s="12" t="s">
        <v>154</v>
      </c>
      <c r="AT128" s="12" t="s">
        <v>149</v>
      </c>
      <c r="AU128" s="12" t="s">
        <v>122</v>
      </c>
      <c r="AY128" s="12" t="s">
        <v>145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122</v>
      </c>
      <c r="BK128" s="222">
        <f>ROUND(I128*H128,2)</f>
        <v>0</v>
      </c>
      <c r="BL128" s="12" t="s">
        <v>154</v>
      </c>
      <c r="BM128" s="12" t="s">
        <v>181</v>
      </c>
    </row>
    <row r="129" s="1" customFormat="1" ht="16.5" customHeight="1">
      <c r="B129" s="33"/>
      <c r="C129" s="211" t="s">
        <v>182</v>
      </c>
      <c r="D129" s="211" t="s">
        <v>149</v>
      </c>
      <c r="E129" s="212" t="s">
        <v>183</v>
      </c>
      <c r="F129" s="213" t="s">
        <v>184</v>
      </c>
      <c r="G129" s="214" t="s">
        <v>185</v>
      </c>
      <c r="H129" s="215">
        <v>0.025999999999999999</v>
      </c>
      <c r="I129" s="216"/>
      <c r="J129" s="217">
        <f>ROUND(I129*H129,2)</f>
        <v>0</v>
      </c>
      <c r="K129" s="213" t="s">
        <v>153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1.05037</v>
      </c>
      <c r="R129" s="220">
        <f>Q129*H129</f>
        <v>0.02730962</v>
      </c>
      <c r="S129" s="220">
        <v>0</v>
      </c>
      <c r="T129" s="221">
        <f>S129*H129</f>
        <v>0</v>
      </c>
      <c r="AR129" s="12" t="s">
        <v>154</v>
      </c>
      <c r="AT129" s="12" t="s">
        <v>149</v>
      </c>
      <c r="AU129" s="12" t="s">
        <v>122</v>
      </c>
      <c r="AY129" s="12" t="s">
        <v>145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122</v>
      </c>
      <c r="BK129" s="222">
        <f>ROUND(I129*H129,2)</f>
        <v>0</v>
      </c>
      <c r="BL129" s="12" t="s">
        <v>154</v>
      </c>
      <c r="BM129" s="12" t="s">
        <v>186</v>
      </c>
    </row>
    <row r="130" s="1" customFormat="1" ht="16.5" customHeight="1">
      <c r="B130" s="33"/>
      <c r="C130" s="211" t="s">
        <v>187</v>
      </c>
      <c r="D130" s="211" t="s">
        <v>149</v>
      </c>
      <c r="E130" s="212" t="s">
        <v>188</v>
      </c>
      <c r="F130" s="213" t="s">
        <v>189</v>
      </c>
      <c r="G130" s="214" t="s">
        <v>159</v>
      </c>
      <c r="H130" s="215">
        <v>0.80000000000000004</v>
      </c>
      <c r="I130" s="216"/>
      <c r="J130" s="217">
        <f>ROUND(I130*H130,2)</f>
        <v>0</v>
      </c>
      <c r="K130" s="213" t="s">
        <v>153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0.064049999999999996</v>
      </c>
      <c r="R130" s="220">
        <f>Q130*H130</f>
        <v>0.051240000000000001</v>
      </c>
      <c r="S130" s="220">
        <v>0</v>
      </c>
      <c r="T130" s="221">
        <f>S130*H130</f>
        <v>0</v>
      </c>
      <c r="AR130" s="12" t="s">
        <v>154</v>
      </c>
      <c r="AT130" s="12" t="s">
        <v>149</v>
      </c>
      <c r="AU130" s="12" t="s">
        <v>122</v>
      </c>
      <c r="AY130" s="12" t="s">
        <v>145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122</v>
      </c>
      <c r="BK130" s="222">
        <f>ROUND(I130*H130,2)</f>
        <v>0</v>
      </c>
      <c r="BL130" s="12" t="s">
        <v>154</v>
      </c>
      <c r="BM130" s="12" t="s">
        <v>190</v>
      </c>
    </row>
    <row r="131" s="1" customFormat="1" ht="16.5" customHeight="1">
      <c r="B131" s="33"/>
      <c r="C131" s="211" t="s">
        <v>191</v>
      </c>
      <c r="D131" s="211" t="s">
        <v>149</v>
      </c>
      <c r="E131" s="212" t="s">
        <v>192</v>
      </c>
      <c r="F131" s="213" t="s">
        <v>193</v>
      </c>
      <c r="G131" s="214" t="s">
        <v>159</v>
      </c>
      <c r="H131" s="215">
        <v>0</v>
      </c>
      <c r="I131" s="216"/>
      <c r="J131" s="217">
        <f>ROUND(I131*H131,2)</f>
        <v>0</v>
      </c>
      <c r="K131" s="213" t="s">
        <v>153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0.12335</v>
      </c>
      <c r="R131" s="220">
        <f>Q131*H131</f>
        <v>0</v>
      </c>
      <c r="S131" s="220">
        <v>0</v>
      </c>
      <c r="T131" s="221">
        <f>S131*H131</f>
        <v>0</v>
      </c>
      <c r="AR131" s="12" t="s">
        <v>154</v>
      </c>
      <c r="AT131" s="12" t="s">
        <v>149</v>
      </c>
      <c r="AU131" s="12" t="s">
        <v>122</v>
      </c>
      <c r="AY131" s="12" t="s">
        <v>145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122</v>
      </c>
      <c r="BK131" s="222">
        <f>ROUND(I131*H131,2)</f>
        <v>0</v>
      </c>
      <c r="BL131" s="12" t="s">
        <v>154</v>
      </c>
      <c r="BM131" s="12" t="s">
        <v>194</v>
      </c>
    </row>
    <row r="132" s="1" customFormat="1" ht="16.5" customHeight="1">
      <c r="B132" s="33"/>
      <c r="C132" s="211" t="s">
        <v>195</v>
      </c>
      <c r="D132" s="211" t="s">
        <v>149</v>
      </c>
      <c r="E132" s="212" t="s">
        <v>196</v>
      </c>
      <c r="F132" s="213" t="s">
        <v>197</v>
      </c>
      <c r="G132" s="214" t="s">
        <v>159</v>
      </c>
      <c r="H132" s="215">
        <v>0</v>
      </c>
      <c r="I132" s="216"/>
      <c r="J132" s="217">
        <f>ROUND(I132*H132,2)</f>
        <v>0</v>
      </c>
      <c r="K132" s="213" t="s">
        <v>153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0.25364999999999999</v>
      </c>
      <c r="R132" s="220">
        <f>Q132*H132</f>
        <v>0</v>
      </c>
      <c r="S132" s="220">
        <v>0</v>
      </c>
      <c r="T132" s="221">
        <f>S132*H132</f>
        <v>0</v>
      </c>
      <c r="AR132" s="12" t="s">
        <v>154</v>
      </c>
      <c r="AT132" s="12" t="s">
        <v>149</v>
      </c>
      <c r="AU132" s="12" t="s">
        <v>122</v>
      </c>
      <c r="AY132" s="12" t="s">
        <v>145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122</v>
      </c>
      <c r="BK132" s="222">
        <f>ROUND(I132*H132,2)</f>
        <v>0</v>
      </c>
      <c r="BL132" s="12" t="s">
        <v>154</v>
      </c>
      <c r="BM132" s="12" t="s">
        <v>198</v>
      </c>
    </row>
    <row r="133" s="10" customFormat="1" ht="22.8" customHeight="1">
      <c r="B133" s="195"/>
      <c r="C133" s="196"/>
      <c r="D133" s="197" t="s">
        <v>69</v>
      </c>
      <c r="E133" s="209" t="s">
        <v>199</v>
      </c>
      <c r="F133" s="209" t="s">
        <v>200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0.97156891999999995</v>
      </c>
      <c r="S133" s="203"/>
      <c r="T133" s="205">
        <f>SUM(T134:T141)</f>
        <v>0</v>
      </c>
      <c r="AR133" s="206" t="s">
        <v>78</v>
      </c>
      <c r="AT133" s="207" t="s">
        <v>69</v>
      </c>
      <c r="AU133" s="207" t="s">
        <v>78</v>
      </c>
      <c r="AY133" s="206" t="s">
        <v>145</v>
      </c>
      <c r="BK133" s="208">
        <f>SUM(BK134:BK141)</f>
        <v>0</v>
      </c>
    </row>
    <row r="134" s="1" customFormat="1" ht="16.5" customHeight="1">
      <c r="B134" s="33"/>
      <c r="C134" s="211" t="s">
        <v>201</v>
      </c>
      <c r="D134" s="211" t="s">
        <v>149</v>
      </c>
      <c r="E134" s="212" t="s">
        <v>202</v>
      </c>
      <c r="F134" s="213" t="s">
        <v>203</v>
      </c>
      <c r="G134" s="214" t="s">
        <v>159</v>
      </c>
      <c r="H134" s="215">
        <v>9.5410000000000004</v>
      </c>
      <c r="I134" s="216"/>
      <c r="J134" s="217">
        <f>ROUND(I134*H134,2)</f>
        <v>0</v>
      </c>
      <c r="K134" s="213" t="s">
        <v>153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0.0063</v>
      </c>
      <c r="R134" s="220">
        <f>Q134*H134</f>
        <v>0.060108300000000003</v>
      </c>
      <c r="S134" s="220">
        <v>0</v>
      </c>
      <c r="T134" s="221">
        <f>S134*H134</f>
        <v>0</v>
      </c>
      <c r="AR134" s="12" t="s">
        <v>154</v>
      </c>
      <c r="AT134" s="12" t="s">
        <v>149</v>
      </c>
      <c r="AU134" s="12" t="s">
        <v>122</v>
      </c>
      <c r="AY134" s="12" t="s">
        <v>145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122</v>
      </c>
      <c r="BK134" s="222">
        <f>ROUND(I134*H134,2)</f>
        <v>0</v>
      </c>
      <c r="BL134" s="12" t="s">
        <v>154</v>
      </c>
      <c r="BM134" s="12" t="s">
        <v>204</v>
      </c>
    </row>
    <row r="135" s="1" customFormat="1" ht="16.5" customHeight="1">
      <c r="B135" s="33"/>
      <c r="C135" s="211" t="s">
        <v>205</v>
      </c>
      <c r="D135" s="211" t="s">
        <v>149</v>
      </c>
      <c r="E135" s="212" t="s">
        <v>206</v>
      </c>
      <c r="F135" s="213" t="s">
        <v>207</v>
      </c>
      <c r="G135" s="214" t="s">
        <v>159</v>
      </c>
      <c r="H135" s="215">
        <v>7</v>
      </c>
      <c r="I135" s="216"/>
      <c r="J135" s="217">
        <f>ROUND(I135*H135,2)</f>
        <v>0</v>
      </c>
      <c r="K135" s="213" t="s">
        <v>208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0.040000000000000001</v>
      </c>
      <c r="R135" s="220">
        <f>Q135*H135</f>
        <v>0.28000000000000003</v>
      </c>
      <c r="S135" s="220">
        <v>0</v>
      </c>
      <c r="T135" s="221">
        <f>S135*H135</f>
        <v>0</v>
      </c>
      <c r="AR135" s="12" t="s">
        <v>154</v>
      </c>
      <c r="AT135" s="12" t="s">
        <v>149</v>
      </c>
      <c r="AU135" s="12" t="s">
        <v>122</v>
      </c>
      <c r="AY135" s="12" t="s">
        <v>145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122</v>
      </c>
      <c r="BK135" s="222">
        <f>ROUND(I135*H135,2)</f>
        <v>0</v>
      </c>
      <c r="BL135" s="12" t="s">
        <v>154</v>
      </c>
      <c r="BM135" s="12" t="s">
        <v>209</v>
      </c>
    </row>
    <row r="136" s="1" customFormat="1" ht="16.5" customHeight="1">
      <c r="B136" s="33"/>
      <c r="C136" s="211" t="s">
        <v>210</v>
      </c>
      <c r="D136" s="211" t="s">
        <v>149</v>
      </c>
      <c r="E136" s="212" t="s">
        <v>211</v>
      </c>
      <c r="F136" s="213" t="s">
        <v>212</v>
      </c>
      <c r="G136" s="214" t="s">
        <v>159</v>
      </c>
      <c r="H136" s="215">
        <v>30.687999999999999</v>
      </c>
      <c r="I136" s="216"/>
      <c r="J136" s="217">
        <f>ROUND(I136*H136,2)</f>
        <v>0</v>
      </c>
      <c r="K136" s="213" t="s">
        <v>153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0.0043800000000000002</v>
      </c>
      <c r="R136" s="220">
        <f>Q136*H136</f>
        <v>0.13441344</v>
      </c>
      <c r="S136" s="220">
        <v>0</v>
      </c>
      <c r="T136" s="221">
        <f>S136*H136</f>
        <v>0</v>
      </c>
      <c r="AR136" s="12" t="s">
        <v>154</v>
      </c>
      <c r="AT136" s="12" t="s">
        <v>149</v>
      </c>
      <c r="AU136" s="12" t="s">
        <v>122</v>
      </c>
      <c r="AY136" s="12" t="s">
        <v>145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122</v>
      </c>
      <c r="BK136" s="222">
        <f>ROUND(I136*H136,2)</f>
        <v>0</v>
      </c>
      <c r="BL136" s="12" t="s">
        <v>154</v>
      </c>
      <c r="BM136" s="12" t="s">
        <v>213</v>
      </c>
    </row>
    <row r="137" s="1" customFormat="1" ht="16.5" customHeight="1">
      <c r="B137" s="33"/>
      <c r="C137" s="211" t="s">
        <v>214</v>
      </c>
      <c r="D137" s="211" t="s">
        <v>149</v>
      </c>
      <c r="E137" s="212" t="s">
        <v>215</v>
      </c>
      <c r="F137" s="213" t="s">
        <v>216</v>
      </c>
      <c r="G137" s="214" t="s">
        <v>159</v>
      </c>
      <c r="H137" s="215">
        <v>19.103999999999999</v>
      </c>
      <c r="I137" s="216"/>
      <c r="J137" s="217">
        <f>ROUND(I137*H137,2)</f>
        <v>0</v>
      </c>
      <c r="K137" s="213" t="s">
        <v>153</v>
      </c>
      <c r="L137" s="38"/>
      <c r="M137" s="218" t="s">
        <v>1</v>
      </c>
      <c r="N137" s="219" t="s">
        <v>42</v>
      </c>
      <c r="O137" s="74"/>
      <c r="P137" s="220">
        <f>O137*H137</f>
        <v>0</v>
      </c>
      <c r="Q137" s="220">
        <v>0.015400000000000001</v>
      </c>
      <c r="R137" s="220">
        <f>Q137*H137</f>
        <v>0.29420160000000001</v>
      </c>
      <c r="S137" s="220">
        <v>0</v>
      </c>
      <c r="T137" s="221">
        <f>S137*H137</f>
        <v>0</v>
      </c>
      <c r="AR137" s="12" t="s">
        <v>154</v>
      </c>
      <c r="AT137" s="12" t="s">
        <v>149</v>
      </c>
      <c r="AU137" s="12" t="s">
        <v>122</v>
      </c>
      <c r="AY137" s="12" t="s">
        <v>145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122</v>
      </c>
      <c r="BK137" s="222">
        <f>ROUND(I137*H137,2)</f>
        <v>0</v>
      </c>
      <c r="BL137" s="12" t="s">
        <v>154</v>
      </c>
      <c r="BM137" s="12" t="s">
        <v>217</v>
      </c>
    </row>
    <row r="138" s="1" customFormat="1" ht="16.5" customHeight="1">
      <c r="B138" s="33"/>
      <c r="C138" s="211" t="s">
        <v>218</v>
      </c>
      <c r="D138" s="211" t="s">
        <v>149</v>
      </c>
      <c r="E138" s="212" t="s">
        <v>219</v>
      </c>
      <c r="F138" s="213" t="s">
        <v>220</v>
      </c>
      <c r="G138" s="214" t="s">
        <v>159</v>
      </c>
      <c r="H138" s="215">
        <v>6.4409999999999998</v>
      </c>
      <c r="I138" s="216"/>
      <c r="J138" s="217">
        <f>ROUND(I138*H138,2)</f>
        <v>0</v>
      </c>
      <c r="K138" s="213" t="s">
        <v>153</v>
      </c>
      <c r="L138" s="38"/>
      <c r="M138" s="218" t="s">
        <v>1</v>
      </c>
      <c r="N138" s="219" t="s">
        <v>42</v>
      </c>
      <c r="O138" s="74"/>
      <c r="P138" s="220">
        <f>O138*H138</f>
        <v>0</v>
      </c>
      <c r="Q138" s="220">
        <v>0.018380000000000001</v>
      </c>
      <c r="R138" s="220">
        <f>Q138*H138</f>
        <v>0.11838558</v>
      </c>
      <c r="S138" s="220">
        <v>0</v>
      </c>
      <c r="T138" s="221">
        <f>S138*H138</f>
        <v>0</v>
      </c>
      <c r="AR138" s="12" t="s">
        <v>154</v>
      </c>
      <c r="AT138" s="12" t="s">
        <v>149</v>
      </c>
      <c r="AU138" s="12" t="s">
        <v>122</v>
      </c>
      <c r="AY138" s="12" t="s">
        <v>145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122</v>
      </c>
      <c r="BK138" s="222">
        <f>ROUND(I138*H138,2)</f>
        <v>0</v>
      </c>
      <c r="BL138" s="12" t="s">
        <v>154</v>
      </c>
      <c r="BM138" s="12" t="s">
        <v>221</v>
      </c>
    </row>
    <row r="139" s="1" customFormat="1" ht="16.5" customHeight="1">
      <c r="B139" s="33"/>
      <c r="C139" s="211" t="s">
        <v>222</v>
      </c>
      <c r="D139" s="211" t="s">
        <v>149</v>
      </c>
      <c r="E139" s="212" t="s">
        <v>223</v>
      </c>
      <c r="F139" s="213" t="s">
        <v>224</v>
      </c>
      <c r="G139" s="214" t="s">
        <v>152</v>
      </c>
      <c r="H139" s="215">
        <v>2</v>
      </c>
      <c r="I139" s="216"/>
      <c r="J139" s="217">
        <f>ROUND(I139*H139,2)</f>
        <v>0</v>
      </c>
      <c r="K139" s="213" t="s">
        <v>153</v>
      </c>
      <c r="L139" s="38"/>
      <c r="M139" s="218" t="s">
        <v>1</v>
      </c>
      <c r="N139" s="219" t="s">
        <v>42</v>
      </c>
      <c r="O139" s="74"/>
      <c r="P139" s="220">
        <f>O139*H139</f>
        <v>0</v>
      </c>
      <c r="Q139" s="220">
        <v>0.016979999999999999</v>
      </c>
      <c r="R139" s="220">
        <f>Q139*H139</f>
        <v>0.033959999999999997</v>
      </c>
      <c r="S139" s="220">
        <v>0</v>
      </c>
      <c r="T139" s="221">
        <f>S139*H139</f>
        <v>0</v>
      </c>
      <c r="AR139" s="12" t="s">
        <v>154</v>
      </c>
      <c r="AT139" s="12" t="s">
        <v>149</v>
      </c>
      <c r="AU139" s="12" t="s">
        <v>122</v>
      </c>
      <c r="AY139" s="12" t="s">
        <v>145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122</v>
      </c>
      <c r="BK139" s="222">
        <f>ROUND(I139*H139,2)</f>
        <v>0</v>
      </c>
      <c r="BL139" s="12" t="s">
        <v>154</v>
      </c>
      <c r="BM139" s="12" t="s">
        <v>225</v>
      </c>
    </row>
    <row r="140" s="1" customFormat="1" ht="16.5" customHeight="1">
      <c r="B140" s="33"/>
      <c r="C140" s="211" t="s">
        <v>226</v>
      </c>
      <c r="D140" s="211" t="s">
        <v>149</v>
      </c>
      <c r="E140" s="212" t="s">
        <v>227</v>
      </c>
      <c r="F140" s="213" t="s">
        <v>228</v>
      </c>
      <c r="G140" s="214" t="s">
        <v>159</v>
      </c>
      <c r="H140" s="215">
        <v>0.65000000000000002</v>
      </c>
      <c r="I140" s="216"/>
      <c r="J140" s="217">
        <f>ROUND(I140*H140,2)</f>
        <v>0</v>
      </c>
      <c r="K140" s="213" t="s">
        <v>208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0.040000000000000001</v>
      </c>
      <c r="R140" s="220">
        <f>Q140*H140</f>
        <v>0.026000000000000002</v>
      </c>
      <c r="S140" s="220">
        <v>0</v>
      </c>
      <c r="T140" s="221">
        <f>S140*H140</f>
        <v>0</v>
      </c>
      <c r="AR140" s="12" t="s">
        <v>154</v>
      </c>
      <c r="AT140" s="12" t="s">
        <v>149</v>
      </c>
      <c r="AU140" s="12" t="s">
        <v>122</v>
      </c>
      <c r="AY140" s="12" t="s">
        <v>145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122</v>
      </c>
      <c r="BK140" s="222">
        <f>ROUND(I140*H140,2)</f>
        <v>0</v>
      </c>
      <c r="BL140" s="12" t="s">
        <v>154</v>
      </c>
      <c r="BM140" s="12" t="s">
        <v>229</v>
      </c>
    </row>
    <row r="141" s="1" customFormat="1" ht="16.5" customHeight="1">
      <c r="B141" s="33"/>
      <c r="C141" s="223" t="s">
        <v>230</v>
      </c>
      <c r="D141" s="223" t="s">
        <v>231</v>
      </c>
      <c r="E141" s="224" t="s">
        <v>232</v>
      </c>
      <c r="F141" s="225" t="s">
        <v>233</v>
      </c>
      <c r="G141" s="226" t="s">
        <v>152</v>
      </c>
      <c r="H141" s="227">
        <v>2</v>
      </c>
      <c r="I141" s="228"/>
      <c r="J141" s="229">
        <f>ROUND(I141*H141,2)</f>
        <v>0</v>
      </c>
      <c r="K141" s="225" t="s">
        <v>153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0.012250000000000001</v>
      </c>
      <c r="R141" s="220">
        <f>Q141*H141</f>
        <v>0.024500000000000001</v>
      </c>
      <c r="S141" s="220">
        <v>0</v>
      </c>
      <c r="T141" s="221">
        <f>S141*H141</f>
        <v>0</v>
      </c>
      <c r="AR141" s="12" t="s">
        <v>234</v>
      </c>
      <c r="AT141" s="12" t="s">
        <v>231</v>
      </c>
      <c r="AU141" s="12" t="s">
        <v>122</v>
      </c>
      <c r="AY141" s="12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122</v>
      </c>
      <c r="BK141" s="222">
        <f>ROUND(I141*H141,2)</f>
        <v>0</v>
      </c>
      <c r="BL141" s="12" t="s">
        <v>154</v>
      </c>
      <c r="BM141" s="12" t="s">
        <v>235</v>
      </c>
    </row>
    <row r="142" s="10" customFormat="1" ht="22.8" customHeight="1">
      <c r="B142" s="195"/>
      <c r="C142" s="196"/>
      <c r="D142" s="197" t="s">
        <v>69</v>
      </c>
      <c r="E142" s="209" t="s">
        <v>236</v>
      </c>
      <c r="F142" s="209" t="s">
        <v>237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SUM(P143:P151)</f>
        <v>0</v>
      </c>
      <c r="Q142" s="203"/>
      <c r="R142" s="204">
        <f>SUM(R143:R151)</f>
        <v>0.011158359999999999</v>
      </c>
      <c r="S142" s="203"/>
      <c r="T142" s="205">
        <f>SUM(T143:T151)</f>
        <v>0.521478</v>
      </c>
      <c r="AR142" s="206" t="s">
        <v>78</v>
      </c>
      <c r="AT142" s="207" t="s">
        <v>69</v>
      </c>
      <c r="AU142" s="207" t="s">
        <v>78</v>
      </c>
      <c r="AY142" s="206" t="s">
        <v>145</v>
      </c>
      <c r="BK142" s="208">
        <f>SUM(BK143:BK151)</f>
        <v>0</v>
      </c>
    </row>
    <row r="143" s="1" customFormat="1" ht="16.5" customHeight="1">
      <c r="B143" s="33"/>
      <c r="C143" s="211" t="s">
        <v>238</v>
      </c>
      <c r="D143" s="211" t="s">
        <v>149</v>
      </c>
      <c r="E143" s="212" t="s">
        <v>239</v>
      </c>
      <c r="F143" s="213" t="s">
        <v>240</v>
      </c>
      <c r="G143" s="214" t="s">
        <v>159</v>
      </c>
      <c r="H143" s="215">
        <v>42.107999999999997</v>
      </c>
      <c r="I143" s="216"/>
      <c r="J143" s="217">
        <f>ROUND(I143*H143,2)</f>
        <v>0</v>
      </c>
      <c r="K143" s="213" t="s">
        <v>153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0.0054740399999999995</v>
      </c>
      <c r="S143" s="220">
        <v>0</v>
      </c>
      <c r="T143" s="221">
        <f>S143*H143</f>
        <v>0</v>
      </c>
      <c r="AR143" s="12" t="s">
        <v>154</v>
      </c>
      <c r="AT143" s="12" t="s">
        <v>149</v>
      </c>
      <c r="AU143" s="12" t="s">
        <v>122</v>
      </c>
      <c r="AY143" s="12" t="s">
        <v>145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122</v>
      </c>
      <c r="BK143" s="222">
        <f>ROUND(I143*H143,2)</f>
        <v>0</v>
      </c>
      <c r="BL143" s="12" t="s">
        <v>154</v>
      </c>
      <c r="BM143" s="12" t="s">
        <v>241</v>
      </c>
    </row>
    <row r="144" s="1" customFormat="1" ht="16.5" customHeight="1">
      <c r="B144" s="33"/>
      <c r="C144" s="211" t="s">
        <v>242</v>
      </c>
      <c r="D144" s="211" t="s">
        <v>149</v>
      </c>
      <c r="E144" s="212" t="s">
        <v>243</v>
      </c>
      <c r="F144" s="213" t="s">
        <v>244</v>
      </c>
      <c r="G144" s="214" t="s">
        <v>159</v>
      </c>
      <c r="H144" s="215">
        <v>142.108</v>
      </c>
      <c r="I144" s="216"/>
      <c r="J144" s="217">
        <f>ROUND(I144*H144,2)</f>
        <v>0</v>
      </c>
      <c r="K144" s="213" t="s">
        <v>153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0.0056843200000000005</v>
      </c>
      <c r="S144" s="220">
        <v>0</v>
      </c>
      <c r="T144" s="221">
        <f>S144*H144</f>
        <v>0</v>
      </c>
      <c r="AR144" s="12" t="s">
        <v>154</v>
      </c>
      <c r="AT144" s="12" t="s">
        <v>149</v>
      </c>
      <c r="AU144" s="12" t="s">
        <v>122</v>
      </c>
      <c r="AY144" s="12" t="s">
        <v>145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122</v>
      </c>
      <c r="BK144" s="222">
        <f>ROUND(I144*H144,2)</f>
        <v>0</v>
      </c>
      <c r="BL144" s="12" t="s">
        <v>154</v>
      </c>
      <c r="BM144" s="12" t="s">
        <v>245</v>
      </c>
    </row>
    <row r="145" s="1" customFormat="1" ht="16.5" customHeight="1">
      <c r="B145" s="33"/>
      <c r="C145" s="211" t="s">
        <v>246</v>
      </c>
      <c r="D145" s="211" t="s">
        <v>149</v>
      </c>
      <c r="E145" s="212" t="s">
        <v>247</v>
      </c>
      <c r="F145" s="213" t="s">
        <v>248</v>
      </c>
      <c r="G145" s="214" t="s">
        <v>159</v>
      </c>
      <c r="H145" s="215">
        <v>4500</v>
      </c>
      <c r="I145" s="216"/>
      <c r="J145" s="217">
        <f>ROUND(I145*H145,2)</f>
        <v>0</v>
      </c>
      <c r="K145" s="213" t="s">
        <v>153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154</v>
      </c>
      <c r="AT145" s="12" t="s">
        <v>149</v>
      </c>
      <c r="AU145" s="12" t="s">
        <v>122</v>
      </c>
      <c r="AY145" s="12" t="s">
        <v>145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122</v>
      </c>
      <c r="BK145" s="222">
        <f>ROUND(I145*H145,2)</f>
        <v>0</v>
      </c>
      <c r="BL145" s="12" t="s">
        <v>154</v>
      </c>
      <c r="BM145" s="12" t="s">
        <v>249</v>
      </c>
    </row>
    <row r="146" s="1" customFormat="1" ht="16.5" customHeight="1">
      <c r="B146" s="33"/>
      <c r="C146" s="211" t="s">
        <v>250</v>
      </c>
      <c r="D146" s="211" t="s">
        <v>149</v>
      </c>
      <c r="E146" s="212" t="s">
        <v>251</v>
      </c>
      <c r="F146" s="213" t="s">
        <v>252</v>
      </c>
      <c r="G146" s="214" t="s">
        <v>152</v>
      </c>
      <c r="H146" s="215">
        <v>46</v>
      </c>
      <c r="I146" s="216"/>
      <c r="J146" s="217">
        <f>ROUND(I146*H146,2)</f>
        <v>0</v>
      </c>
      <c r="K146" s="213" t="s">
        <v>153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0.001</v>
      </c>
      <c r="T146" s="221">
        <f>S146*H146</f>
        <v>0.045999999999999999</v>
      </c>
      <c r="AR146" s="12" t="s">
        <v>154</v>
      </c>
      <c r="AT146" s="12" t="s">
        <v>149</v>
      </c>
      <c r="AU146" s="12" t="s">
        <v>122</v>
      </c>
      <c r="AY146" s="12" t="s">
        <v>145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122</v>
      </c>
      <c r="BK146" s="222">
        <f>ROUND(I146*H146,2)</f>
        <v>0</v>
      </c>
      <c r="BL146" s="12" t="s">
        <v>154</v>
      </c>
      <c r="BM146" s="12" t="s">
        <v>253</v>
      </c>
    </row>
    <row r="147" s="1" customFormat="1" ht="16.5" customHeight="1">
      <c r="B147" s="33"/>
      <c r="C147" s="211" t="s">
        <v>254</v>
      </c>
      <c r="D147" s="211" t="s">
        <v>149</v>
      </c>
      <c r="E147" s="212" t="s">
        <v>255</v>
      </c>
      <c r="F147" s="213" t="s">
        <v>256</v>
      </c>
      <c r="G147" s="214" t="s">
        <v>168</v>
      </c>
      <c r="H147" s="215">
        <v>10.5</v>
      </c>
      <c r="I147" s="216"/>
      <c r="J147" s="217">
        <f>ROUND(I147*H147,2)</f>
        <v>0</v>
      </c>
      <c r="K147" s="213" t="s">
        <v>153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0.0030000000000000001</v>
      </c>
      <c r="T147" s="221">
        <f>S147*H147</f>
        <v>0.0315</v>
      </c>
      <c r="AR147" s="12" t="s">
        <v>154</v>
      </c>
      <c r="AT147" s="12" t="s">
        <v>149</v>
      </c>
      <c r="AU147" s="12" t="s">
        <v>122</v>
      </c>
      <c r="AY147" s="12" t="s">
        <v>145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122</v>
      </c>
      <c r="BK147" s="222">
        <f>ROUND(I147*H147,2)</f>
        <v>0</v>
      </c>
      <c r="BL147" s="12" t="s">
        <v>154</v>
      </c>
      <c r="BM147" s="12" t="s">
        <v>257</v>
      </c>
    </row>
    <row r="148" s="1" customFormat="1" ht="16.5" customHeight="1">
      <c r="B148" s="33"/>
      <c r="C148" s="211" t="s">
        <v>258</v>
      </c>
      <c r="D148" s="211" t="s">
        <v>149</v>
      </c>
      <c r="E148" s="212" t="s">
        <v>259</v>
      </c>
      <c r="F148" s="213" t="s">
        <v>260</v>
      </c>
      <c r="G148" s="214" t="s">
        <v>168</v>
      </c>
      <c r="H148" s="215">
        <v>57.457999999999998</v>
      </c>
      <c r="I148" s="216"/>
      <c r="J148" s="217">
        <f>ROUND(I148*H148,2)</f>
        <v>0</v>
      </c>
      <c r="K148" s="213" t="s">
        <v>153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0.0050000000000000001</v>
      </c>
      <c r="T148" s="221">
        <f>S148*H148</f>
        <v>0.28728999999999999</v>
      </c>
      <c r="AR148" s="12" t="s">
        <v>154</v>
      </c>
      <c r="AT148" s="12" t="s">
        <v>149</v>
      </c>
      <c r="AU148" s="12" t="s">
        <v>122</v>
      </c>
      <c r="AY148" s="12" t="s">
        <v>145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122</v>
      </c>
      <c r="BK148" s="222">
        <f>ROUND(I148*H148,2)</f>
        <v>0</v>
      </c>
      <c r="BL148" s="12" t="s">
        <v>154</v>
      </c>
      <c r="BM148" s="12" t="s">
        <v>261</v>
      </c>
    </row>
    <row r="149" s="1" customFormat="1" ht="16.5" customHeight="1">
      <c r="B149" s="33"/>
      <c r="C149" s="211" t="s">
        <v>262</v>
      </c>
      <c r="D149" s="211" t="s">
        <v>149</v>
      </c>
      <c r="E149" s="212" t="s">
        <v>263</v>
      </c>
      <c r="F149" s="213" t="s">
        <v>264</v>
      </c>
      <c r="G149" s="214" t="s">
        <v>168</v>
      </c>
      <c r="H149" s="215">
        <v>12.300000000000001</v>
      </c>
      <c r="I149" s="216"/>
      <c r="J149" s="217">
        <f>ROUND(I149*H149,2)</f>
        <v>0</v>
      </c>
      <c r="K149" s="213" t="s">
        <v>153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0.0050000000000000001</v>
      </c>
      <c r="T149" s="221">
        <f>S149*H149</f>
        <v>0.061500000000000006</v>
      </c>
      <c r="AR149" s="12" t="s">
        <v>154</v>
      </c>
      <c r="AT149" s="12" t="s">
        <v>149</v>
      </c>
      <c r="AU149" s="12" t="s">
        <v>122</v>
      </c>
      <c r="AY149" s="12" t="s">
        <v>145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122</v>
      </c>
      <c r="BK149" s="222">
        <f>ROUND(I149*H149,2)</f>
        <v>0</v>
      </c>
      <c r="BL149" s="12" t="s">
        <v>154</v>
      </c>
      <c r="BM149" s="12" t="s">
        <v>265</v>
      </c>
    </row>
    <row r="150" s="1" customFormat="1" ht="16.5" customHeight="1">
      <c r="B150" s="33"/>
      <c r="C150" s="211" t="s">
        <v>266</v>
      </c>
      <c r="D150" s="211" t="s">
        <v>149</v>
      </c>
      <c r="E150" s="212" t="s">
        <v>267</v>
      </c>
      <c r="F150" s="213" t="s">
        <v>268</v>
      </c>
      <c r="G150" s="214" t="s">
        <v>168</v>
      </c>
      <c r="H150" s="215">
        <v>6.2400000000000002</v>
      </c>
      <c r="I150" s="216"/>
      <c r="J150" s="217">
        <f>ROUND(I150*H150,2)</f>
        <v>0</v>
      </c>
      <c r="K150" s="213" t="s">
        <v>153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0.0050000000000000001</v>
      </c>
      <c r="T150" s="221">
        <f>S150*H150</f>
        <v>0.031200000000000002</v>
      </c>
      <c r="AR150" s="12" t="s">
        <v>154</v>
      </c>
      <c r="AT150" s="12" t="s">
        <v>149</v>
      </c>
      <c r="AU150" s="12" t="s">
        <v>122</v>
      </c>
      <c r="AY150" s="12" t="s">
        <v>145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122</v>
      </c>
      <c r="BK150" s="222">
        <f>ROUND(I150*H150,2)</f>
        <v>0</v>
      </c>
      <c r="BL150" s="12" t="s">
        <v>154</v>
      </c>
      <c r="BM150" s="12" t="s">
        <v>269</v>
      </c>
    </row>
    <row r="151" s="1" customFormat="1" ht="16.5" customHeight="1">
      <c r="B151" s="33"/>
      <c r="C151" s="211" t="s">
        <v>270</v>
      </c>
      <c r="D151" s="211" t="s">
        <v>149</v>
      </c>
      <c r="E151" s="212" t="s">
        <v>271</v>
      </c>
      <c r="F151" s="213" t="s">
        <v>272</v>
      </c>
      <c r="G151" s="214" t="s">
        <v>159</v>
      </c>
      <c r="H151" s="215">
        <v>0.94099999999999995</v>
      </c>
      <c r="I151" s="216"/>
      <c r="J151" s="217">
        <f>ROUND(I151*H151,2)</f>
        <v>0</v>
      </c>
      <c r="K151" s="213" t="s">
        <v>153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0.068000000000000005</v>
      </c>
      <c r="T151" s="221">
        <f>S151*H151</f>
        <v>0.063988000000000003</v>
      </c>
      <c r="AR151" s="12" t="s">
        <v>154</v>
      </c>
      <c r="AT151" s="12" t="s">
        <v>149</v>
      </c>
      <c r="AU151" s="12" t="s">
        <v>122</v>
      </c>
      <c r="AY151" s="12" t="s">
        <v>145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122</v>
      </c>
      <c r="BK151" s="222">
        <f>ROUND(I151*H151,2)</f>
        <v>0</v>
      </c>
      <c r="BL151" s="12" t="s">
        <v>154</v>
      </c>
      <c r="BM151" s="12" t="s">
        <v>273</v>
      </c>
    </row>
    <row r="152" s="10" customFormat="1" ht="22.8" customHeight="1">
      <c r="B152" s="195"/>
      <c r="C152" s="196"/>
      <c r="D152" s="197" t="s">
        <v>69</v>
      </c>
      <c r="E152" s="209" t="s">
        <v>274</v>
      </c>
      <c r="F152" s="209" t="s">
        <v>275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SUM(P153:P156)</f>
        <v>0</v>
      </c>
      <c r="Q152" s="203"/>
      <c r="R152" s="204">
        <f>SUM(R153:R156)</f>
        <v>0</v>
      </c>
      <c r="S152" s="203"/>
      <c r="T152" s="205">
        <f>SUM(T153:T156)</f>
        <v>0</v>
      </c>
      <c r="AR152" s="206" t="s">
        <v>78</v>
      </c>
      <c r="AT152" s="207" t="s">
        <v>69</v>
      </c>
      <c r="AU152" s="207" t="s">
        <v>78</v>
      </c>
      <c r="AY152" s="206" t="s">
        <v>145</v>
      </c>
      <c r="BK152" s="208">
        <f>SUM(BK153:BK156)</f>
        <v>0</v>
      </c>
    </row>
    <row r="153" s="1" customFormat="1" ht="16.5" customHeight="1">
      <c r="B153" s="33"/>
      <c r="C153" s="211" t="s">
        <v>276</v>
      </c>
      <c r="D153" s="211" t="s">
        <v>149</v>
      </c>
      <c r="E153" s="212" t="s">
        <v>277</v>
      </c>
      <c r="F153" s="213" t="s">
        <v>278</v>
      </c>
      <c r="G153" s="214" t="s">
        <v>185</v>
      </c>
      <c r="H153" s="215">
        <v>2.992</v>
      </c>
      <c r="I153" s="216"/>
      <c r="J153" s="217">
        <f>ROUND(I153*H153,2)</f>
        <v>0</v>
      </c>
      <c r="K153" s="213" t="s">
        <v>153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2" t="s">
        <v>154</v>
      </c>
      <c r="AT153" s="12" t="s">
        <v>149</v>
      </c>
      <c r="AU153" s="12" t="s">
        <v>122</v>
      </c>
      <c r="AY153" s="12" t="s">
        <v>145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122</v>
      </c>
      <c r="BK153" s="222">
        <f>ROUND(I153*H153,2)</f>
        <v>0</v>
      </c>
      <c r="BL153" s="12" t="s">
        <v>154</v>
      </c>
      <c r="BM153" s="12" t="s">
        <v>279</v>
      </c>
    </row>
    <row r="154" s="1" customFormat="1" ht="16.5" customHeight="1">
      <c r="B154" s="33"/>
      <c r="C154" s="211" t="s">
        <v>280</v>
      </c>
      <c r="D154" s="211" t="s">
        <v>149</v>
      </c>
      <c r="E154" s="212" t="s">
        <v>281</v>
      </c>
      <c r="F154" s="213" t="s">
        <v>282</v>
      </c>
      <c r="G154" s="214" t="s">
        <v>185</v>
      </c>
      <c r="H154" s="215">
        <v>2.992</v>
      </c>
      <c r="I154" s="216"/>
      <c r="J154" s="217">
        <f>ROUND(I154*H154,2)</f>
        <v>0</v>
      </c>
      <c r="K154" s="213" t="s">
        <v>153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2" t="s">
        <v>154</v>
      </c>
      <c r="AT154" s="12" t="s">
        <v>149</v>
      </c>
      <c r="AU154" s="12" t="s">
        <v>122</v>
      </c>
      <c r="AY154" s="12" t="s">
        <v>145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122</v>
      </c>
      <c r="BK154" s="222">
        <f>ROUND(I154*H154,2)</f>
        <v>0</v>
      </c>
      <c r="BL154" s="12" t="s">
        <v>154</v>
      </c>
      <c r="BM154" s="12" t="s">
        <v>283</v>
      </c>
    </row>
    <row r="155" s="1" customFormat="1" ht="16.5" customHeight="1">
      <c r="B155" s="33"/>
      <c r="C155" s="211" t="s">
        <v>284</v>
      </c>
      <c r="D155" s="211" t="s">
        <v>149</v>
      </c>
      <c r="E155" s="212" t="s">
        <v>285</v>
      </c>
      <c r="F155" s="213" t="s">
        <v>286</v>
      </c>
      <c r="G155" s="214" t="s">
        <v>185</v>
      </c>
      <c r="H155" s="215">
        <v>56.847999999999999</v>
      </c>
      <c r="I155" s="216"/>
      <c r="J155" s="217">
        <f>ROUND(I155*H155,2)</f>
        <v>0</v>
      </c>
      <c r="K155" s="213" t="s">
        <v>153</v>
      </c>
      <c r="L155" s="38"/>
      <c r="M155" s="218" t="s">
        <v>1</v>
      </c>
      <c r="N155" s="219" t="s">
        <v>42</v>
      </c>
      <c r="O155" s="7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2" t="s">
        <v>154</v>
      </c>
      <c r="AT155" s="12" t="s">
        <v>149</v>
      </c>
      <c r="AU155" s="12" t="s">
        <v>122</v>
      </c>
      <c r="AY155" s="12" t="s">
        <v>145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2" t="s">
        <v>122</v>
      </c>
      <c r="BK155" s="222">
        <f>ROUND(I155*H155,2)</f>
        <v>0</v>
      </c>
      <c r="BL155" s="12" t="s">
        <v>154</v>
      </c>
      <c r="BM155" s="12" t="s">
        <v>287</v>
      </c>
    </row>
    <row r="156" s="1" customFormat="1" ht="16.5" customHeight="1">
      <c r="B156" s="33"/>
      <c r="C156" s="211" t="s">
        <v>288</v>
      </c>
      <c r="D156" s="211" t="s">
        <v>149</v>
      </c>
      <c r="E156" s="212" t="s">
        <v>289</v>
      </c>
      <c r="F156" s="213" t="s">
        <v>290</v>
      </c>
      <c r="G156" s="214" t="s">
        <v>185</v>
      </c>
      <c r="H156" s="215">
        <v>2.9460000000000002</v>
      </c>
      <c r="I156" s="216"/>
      <c r="J156" s="217">
        <f>ROUND(I156*H156,2)</f>
        <v>0</v>
      </c>
      <c r="K156" s="213" t="s">
        <v>153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154</v>
      </c>
      <c r="AT156" s="12" t="s">
        <v>149</v>
      </c>
      <c r="AU156" s="12" t="s">
        <v>122</v>
      </c>
      <c r="AY156" s="12" t="s">
        <v>145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122</v>
      </c>
      <c r="BK156" s="222">
        <f>ROUND(I156*H156,2)</f>
        <v>0</v>
      </c>
      <c r="BL156" s="12" t="s">
        <v>154</v>
      </c>
      <c r="BM156" s="12" t="s">
        <v>291</v>
      </c>
    </row>
    <row r="157" s="10" customFormat="1" ht="22.8" customHeight="1">
      <c r="B157" s="195"/>
      <c r="C157" s="196"/>
      <c r="D157" s="197" t="s">
        <v>69</v>
      </c>
      <c r="E157" s="209" t="s">
        <v>292</v>
      </c>
      <c r="F157" s="209" t="s">
        <v>293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P158</f>
        <v>0</v>
      </c>
      <c r="Q157" s="203"/>
      <c r="R157" s="204">
        <f>R158</f>
        <v>0</v>
      </c>
      <c r="S157" s="203"/>
      <c r="T157" s="205">
        <f>T158</f>
        <v>0</v>
      </c>
      <c r="AR157" s="206" t="s">
        <v>78</v>
      </c>
      <c r="AT157" s="207" t="s">
        <v>69</v>
      </c>
      <c r="AU157" s="207" t="s">
        <v>78</v>
      </c>
      <c r="AY157" s="206" t="s">
        <v>145</v>
      </c>
      <c r="BK157" s="208">
        <f>BK158</f>
        <v>0</v>
      </c>
    </row>
    <row r="158" s="1" customFormat="1" ht="16.5" customHeight="1">
      <c r="B158" s="33"/>
      <c r="C158" s="211" t="s">
        <v>294</v>
      </c>
      <c r="D158" s="211" t="s">
        <v>149</v>
      </c>
      <c r="E158" s="212" t="s">
        <v>295</v>
      </c>
      <c r="F158" s="213" t="s">
        <v>296</v>
      </c>
      <c r="G158" s="214" t="s">
        <v>185</v>
      </c>
      <c r="H158" s="215">
        <v>2.5230000000000001</v>
      </c>
      <c r="I158" s="216"/>
      <c r="J158" s="217">
        <f>ROUND(I158*H158,2)</f>
        <v>0</v>
      </c>
      <c r="K158" s="213" t="s">
        <v>153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154</v>
      </c>
      <c r="AT158" s="12" t="s">
        <v>149</v>
      </c>
      <c r="AU158" s="12" t="s">
        <v>122</v>
      </c>
      <c r="AY158" s="12" t="s">
        <v>145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122</v>
      </c>
      <c r="BK158" s="222">
        <f>ROUND(I158*H158,2)</f>
        <v>0</v>
      </c>
      <c r="BL158" s="12" t="s">
        <v>154</v>
      </c>
      <c r="BM158" s="12" t="s">
        <v>297</v>
      </c>
    </row>
    <row r="159" s="10" customFormat="1" ht="25.92" customHeight="1">
      <c r="B159" s="195"/>
      <c r="C159" s="196"/>
      <c r="D159" s="197" t="s">
        <v>69</v>
      </c>
      <c r="E159" s="198" t="s">
        <v>298</v>
      </c>
      <c r="F159" s="198" t="s">
        <v>299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P160+P170+P190+P211+P234+P240+P242+P244+P248+P259+P316+P329+P340+P344+P351+P369+P381+P396+P414+P433</f>
        <v>0</v>
      </c>
      <c r="Q159" s="203"/>
      <c r="R159" s="204">
        <f>R160+R170+R190+R211+R234+R240+R242+R244+R248+R259+R316+R329+R340+R344+R351+R369+R381+R396+R414+R433</f>
        <v>1.7840590600000001</v>
      </c>
      <c r="S159" s="203"/>
      <c r="T159" s="205">
        <f>T160+T170+T190+T211+T234+T240+T242+T244+T248+T259+T316+T329+T340+T344+T351+T369+T381+T396+T414+T433</f>
        <v>2.4702881700000003</v>
      </c>
      <c r="AR159" s="206" t="s">
        <v>122</v>
      </c>
      <c r="AT159" s="207" t="s">
        <v>69</v>
      </c>
      <c r="AU159" s="207" t="s">
        <v>70</v>
      </c>
      <c r="AY159" s="206" t="s">
        <v>145</v>
      </c>
      <c r="BK159" s="208">
        <f>BK160+BK170+BK190+BK211+BK234+BK240+BK242+BK244+BK248+BK259+BK316+BK329+BK340+BK344+BK351+BK369+BK381+BK396+BK414+BK433</f>
        <v>0</v>
      </c>
    </row>
    <row r="160" s="10" customFormat="1" ht="22.8" customHeight="1">
      <c r="B160" s="195"/>
      <c r="C160" s="196"/>
      <c r="D160" s="197" t="s">
        <v>69</v>
      </c>
      <c r="E160" s="209" t="s">
        <v>300</v>
      </c>
      <c r="F160" s="209" t="s">
        <v>301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SUM(P161:P169)</f>
        <v>0</v>
      </c>
      <c r="Q160" s="203"/>
      <c r="R160" s="204">
        <f>SUM(R161:R169)</f>
        <v>0.038539080000000003</v>
      </c>
      <c r="S160" s="203"/>
      <c r="T160" s="205">
        <f>SUM(T161:T169)</f>
        <v>0</v>
      </c>
      <c r="AR160" s="206" t="s">
        <v>122</v>
      </c>
      <c r="AT160" s="207" t="s">
        <v>69</v>
      </c>
      <c r="AU160" s="207" t="s">
        <v>78</v>
      </c>
      <c r="AY160" s="206" t="s">
        <v>145</v>
      </c>
      <c r="BK160" s="208">
        <f>SUM(BK161:BK169)</f>
        <v>0</v>
      </c>
    </row>
    <row r="161" s="1" customFormat="1" ht="16.5" customHeight="1">
      <c r="B161" s="33"/>
      <c r="C161" s="211" t="s">
        <v>302</v>
      </c>
      <c r="D161" s="211" t="s">
        <v>149</v>
      </c>
      <c r="E161" s="212" t="s">
        <v>303</v>
      </c>
      <c r="F161" s="213" t="s">
        <v>304</v>
      </c>
      <c r="G161" s="214" t="s">
        <v>159</v>
      </c>
      <c r="H161" s="215">
        <v>0</v>
      </c>
      <c r="I161" s="216"/>
      <c r="J161" s="217">
        <f>ROUND(I161*H161,2)</f>
        <v>0</v>
      </c>
      <c r="K161" s="213" t="s">
        <v>153</v>
      </c>
      <c r="L161" s="38"/>
      <c r="M161" s="218" t="s">
        <v>1</v>
      </c>
      <c r="N161" s="219" t="s">
        <v>42</v>
      </c>
      <c r="O161" s="7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2" t="s">
        <v>305</v>
      </c>
      <c r="AT161" s="12" t="s">
        <v>149</v>
      </c>
      <c r="AU161" s="12" t="s">
        <v>122</v>
      </c>
      <c r="AY161" s="12" t="s">
        <v>145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2" t="s">
        <v>122</v>
      </c>
      <c r="BK161" s="222">
        <f>ROUND(I161*H161,2)</f>
        <v>0</v>
      </c>
      <c r="BL161" s="12" t="s">
        <v>305</v>
      </c>
      <c r="BM161" s="12" t="s">
        <v>306</v>
      </c>
    </row>
    <row r="162" s="1" customFormat="1" ht="16.5" customHeight="1">
      <c r="B162" s="33"/>
      <c r="C162" s="211" t="s">
        <v>307</v>
      </c>
      <c r="D162" s="211" t="s">
        <v>149</v>
      </c>
      <c r="E162" s="212" t="s">
        <v>308</v>
      </c>
      <c r="F162" s="213" t="s">
        <v>309</v>
      </c>
      <c r="G162" s="214" t="s">
        <v>159</v>
      </c>
      <c r="H162" s="215">
        <v>8.1809999999999992</v>
      </c>
      <c r="I162" s="216"/>
      <c r="J162" s="217">
        <f>ROUND(I162*H162,2)</f>
        <v>0</v>
      </c>
      <c r="K162" s="213" t="s">
        <v>153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305</v>
      </c>
      <c r="AT162" s="12" t="s">
        <v>149</v>
      </c>
      <c r="AU162" s="12" t="s">
        <v>122</v>
      </c>
      <c r="AY162" s="12" t="s">
        <v>145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122</v>
      </c>
      <c r="BK162" s="222">
        <f>ROUND(I162*H162,2)</f>
        <v>0</v>
      </c>
      <c r="BL162" s="12" t="s">
        <v>305</v>
      </c>
      <c r="BM162" s="12" t="s">
        <v>310</v>
      </c>
    </row>
    <row r="163" s="1" customFormat="1" ht="16.5" customHeight="1">
      <c r="B163" s="33"/>
      <c r="C163" s="211" t="s">
        <v>311</v>
      </c>
      <c r="D163" s="211" t="s">
        <v>149</v>
      </c>
      <c r="E163" s="212" t="s">
        <v>312</v>
      </c>
      <c r="F163" s="213" t="s">
        <v>313</v>
      </c>
      <c r="G163" s="214" t="s">
        <v>168</v>
      </c>
      <c r="H163" s="215">
        <v>10.807</v>
      </c>
      <c r="I163" s="216"/>
      <c r="J163" s="217">
        <f>ROUND(I163*H163,2)</f>
        <v>0</v>
      </c>
      <c r="K163" s="213" t="s">
        <v>153</v>
      </c>
      <c r="L163" s="38"/>
      <c r="M163" s="218" t="s">
        <v>1</v>
      </c>
      <c r="N163" s="219" t="s">
        <v>42</v>
      </c>
      <c r="O163" s="74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AR163" s="12" t="s">
        <v>305</v>
      </c>
      <c r="AT163" s="12" t="s">
        <v>149</v>
      </c>
      <c r="AU163" s="12" t="s">
        <v>122</v>
      </c>
      <c r="AY163" s="12" t="s">
        <v>145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2" t="s">
        <v>122</v>
      </c>
      <c r="BK163" s="222">
        <f>ROUND(I163*H163,2)</f>
        <v>0</v>
      </c>
      <c r="BL163" s="12" t="s">
        <v>305</v>
      </c>
      <c r="BM163" s="12" t="s">
        <v>314</v>
      </c>
    </row>
    <row r="164" s="1" customFormat="1" ht="16.5" customHeight="1">
      <c r="B164" s="33"/>
      <c r="C164" s="223" t="s">
        <v>315</v>
      </c>
      <c r="D164" s="223" t="s">
        <v>231</v>
      </c>
      <c r="E164" s="224" t="s">
        <v>316</v>
      </c>
      <c r="F164" s="225" t="s">
        <v>317</v>
      </c>
      <c r="G164" s="226" t="s">
        <v>168</v>
      </c>
      <c r="H164" s="227">
        <v>11.890000000000001</v>
      </c>
      <c r="I164" s="228"/>
      <c r="J164" s="229">
        <f>ROUND(I164*H164,2)</f>
        <v>0</v>
      </c>
      <c r="K164" s="225" t="s">
        <v>153</v>
      </c>
      <c r="L164" s="230"/>
      <c r="M164" s="231" t="s">
        <v>1</v>
      </c>
      <c r="N164" s="232" t="s">
        <v>42</v>
      </c>
      <c r="O164" s="74"/>
      <c r="P164" s="220">
        <f>O164*H164</f>
        <v>0</v>
      </c>
      <c r="Q164" s="220">
        <v>9.0000000000000006E-05</v>
      </c>
      <c r="R164" s="220">
        <f>Q164*H164</f>
        <v>0.0010701</v>
      </c>
      <c r="S164" s="220">
        <v>0</v>
      </c>
      <c r="T164" s="221">
        <f>S164*H164</f>
        <v>0</v>
      </c>
      <c r="AR164" s="12" t="s">
        <v>318</v>
      </c>
      <c r="AT164" s="12" t="s">
        <v>231</v>
      </c>
      <c r="AU164" s="12" t="s">
        <v>122</v>
      </c>
      <c r="AY164" s="12" t="s">
        <v>145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2" t="s">
        <v>122</v>
      </c>
      <c r="BK164" s="222">
        <f>ROUND(I164*H164,2)</f>
        <v>0</v>
      </c>
      <c r="BL164" s="12" t="s">
        <v>305</v>
      </c>
      <c r="BM164" s="12" t="s">
        <v>319</v>
      </c>
    </row>
    <row r="165" s="1" customFormat="1" ht="16.5" customHeight="1">
      <c r="B165" s="33"/>
      <c r="C165" s="211" t="s">
        <v>320</v>
      </c>
      <c r="D165" s="211" t="s">
        <v>149</v>
      </c>
      <c r="E165" s="212" t="s">
        <v>321</v>
      </c>
      <c r="F165" s="213" t="s">
        <v>322</v>
      </c>
      <c r="G165" s="214" t="s">
        <v>152</v>
      </c>
      <c r="H165" s="215">
        <v>8</v>
      </c>
      <c r="I165" s="216"/>
      <c r="J165" s="217">
        <f>ROUND(I165*H165,2)</f>
        <v>0</v>
      </c>
      <c r="K165" s="213" t="s">
        <v>153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AR165" s="12" t="s">
        <v>305</v>
      </c>
      <c r="AT165" s="12" t="s">
        <v>149</v>
      </c>
      <c r="AU165" s="12" t="s">
        <v>122</v>
      </c>
      <c r="AY165" s="12" t="s">
        <v>145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122</v>
      </c>
      <c r="BK165" s="222">
        <f>ROUND(I165*H165,2)</f>
        <v>0</v>
      </c>
      <c r="BL165" s="12" t="s">
        <v>305</v>
      </c>
      <c r="BM165" s="12" t="s">
        <v>323</v>
      </c>
    </row>
    <row r="166" s="1" customFormat="1" ht="16.5" customHeight="1">
      <c r="B166" s="33"/>
      <c r="C166" s="211" t="s">
        <v>324</v>
      </c>
      <c r="D166" s="211" t="s">
        <v>149</v>
      </c>
      <c r="E166" s="212" t="s">
        <v>325</v>
      </c>
      <c r="F166" s="213" t="s">
        <v>326</v>
      </c>
      <c r="G166" s="214" t="s">
        <v>159</v>
      </c>
      <c r="H166" s="215">
        <v>3.5529999999999999</v>
      </c>
      <c r="I166" s="216"/>
      <c r="J166" s="217">
        <f>ROUND(I166*H166,2)</f>
        <v>0</v>
      </c>
      <c r="K166" s="213" t="s">
        <v>153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0.0045799999999999999</v>
      </c>
      <c r="R166" s="220">
        <f>Q166*H166</f>
        <v>0.016272740000000001</v>
      </c>
      <c r="S166" s="220">
        <v>0</v>
      </c>
      <c r="T166" s="221">
        <f>S166*H166</f>
        <v>0</v>
      </c>
      <c r="AR166" s="12" t="s">
        <v>305</v>
      </c>
      <c r="AT166" s="12" t="s">
        <v>149</v>
      </c>
      <c r="AU166" s="12" t="s">
        <v>122</v>
      </c>
      <c r="AY166" s="12" t="s">
        <v>145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122</v>
      </c>
      <c r="BK166" s="222">
        <f>ROUND(I166*H166,2)</f>
        <v>0</v>
      </c>
      <c r="BL166" s="12" t="s">
        <v>305</v>
      </c>
      <c r="BM166" s="12" t="s">
        <v>327</v>
      </c>
    </row>
    <row r="167" s="1" customFormat="1" ht="16.5" customHeight="1">
      <c r="B167" s="33"/>
      <c r="C167" s="211" t="s">
        <v>328</v>
      </c>
      <c r="D167" s="211" t="s">
        <v>149</v>
      </c>
      <c r="E167" s="212" t="s">
        <v>329</v>
      </c>
      <c r="F167" s="213" t="s">
        <v>330</v>
      </c>
      <c r="G167" s="214" t="s">
        <v>159</v>
      </c>
      <c r="H167" s="215">
        <v>4.6280000000000001</v>
      </c>
      <c r="I167" s="216"/>
      <c r="J167" s="217">
        <f>ROUND(I167*H167,2)</f>
        <v>0</v>
      </c>
      <c r="K167" s="213" t="s">
        <v>153</v>
      </c>
      <c r="L167" s="38"/>
      <c r="M167" s="218" t="s">
        <v>1</v>
      </c>
      <c r="N167" s="219" t="s">
        <v>42</v>
      </c>
      <c r="O167" s="74"/>
      <c r="P167" s="220">
        <f>O167*H167</f>
        <v>0</v>
      </c>
      <c r="Q167" s="220">
        <v>0.0045799999999999999</v>
      </c>
      <c r="R167" s="220">
        <f>Q167*H167</f>
        <v>0.021196240000000002</v>
      </c>
      <c r="S167" s="220">
        <v>0</v>
      </c>
      <c r="T167" s="221">
        <f>S167*H167</f>
        <v>0</v>
      </c>
      <c r="AR167" s="12" t="s">
        <v>305</v>
      </c>
      <c r="AT167" s="12" t="s">
        <v>149</v>
      </c>
      <c r="AU167" s="12" t="s">
        <v>122</v>
      </c>
      <c r="AY167" s="12" t="s">
        <v>145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122</v>
      </c>
      <c r="BK167" s="222">
        <f>ROUND(I167*H167,2)</f>
        <v>0</v>
      </c>
      <c r="BL167" s="12" t="s">
        <v>305</v>
      </c>
      <c r="BM167" s="12" t="s">
        <v>331</v>
      </c>
    </row>
    <row r="168" s="1" customFormat="1" ht="16.5" customHeight="1">
      <c r="B168" s="33"/>
      <c r="C168" s="211" t="s">
        <v>332</v>
      </c>
      <c r="D168" s="211" t="s">
        <v>149</v>
      </c>
      <c r="E168" s="212" t="s">
        <v>333</v>
      </c>
      <c r="F168" s="213" t="s">
        <v>334</v>
      </c>
      <c r="G168" s="214" t="s">
        <v>185</v>
      </c>
      <c r="H168" s="215">
        <v>0.039</v>
      </c>
      <c r="I168" s="216"/>
      <c r="J168" s="217">
        <f>ROUND(I168*H168,2)</f>
        <v>0</v>
      </c>
      <c r="K168" s="213" t="s">
        <v>153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305</v>
      </c>
      <c r="AT168" s="12" t="s">
        <v>149</v>
      </c>
      <c r="AU168" s="12" t="s">
        <v>122</v>
      </c>
      <c r="AY168" s="12" t="s">
        <v>145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122</v>
      </c>
      <c r="BK168" s="222">
        <f>ROUND(I168*H168,2)</f>
        <v>0</v>
      </c>
      <c r="BL168" s="12" t="s">
        <v>305</v>
      </c>
      <c r="BM168" s="12" t="s">
        <v>335</v>
      </c>
    </row>
    <row r="169" s="1" customFormat="1" ht="16.5" customHeight="1">
      <c r="B169" s="33"/>
      <c r="C169" s="211" t="s">
        <v>336</v>
      </c>
      <c r="D169" s="211" t="s">
        <v>149</v>
      </c>
      <c r="E169" s="212" t="s">
        <v>337</v>
      </c>
      <c r="F169" s="213" t="s">
        <v>338</v>
      </c>
      <c r="G169" s="214" t="s">
        <v>185</v>
      </c>
      <c r="H169" s="215">
        <v>0.039</v>
      </c>
      <c r="I169" s="216"/>
      <c r="J169" s="217">
        <f>ROUND(I169*H169,2)</f>
        <v>0</v>
      </c>
      <c r="K169" s="213" t="s">
        <v>153</v>
      </c>
      <c r="L169" s="38"/>
      <c r="M169" s="218" t="s">
        <v>1</v>
      </c>
      <c r="N169" s="219" t="s">
        <v>42</v>
      </c>
      <c r="O169" s="74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12" t="s">
        <v>305</v>
      </c>
      <c r="AT169" s="12" t="s">
        <v>149</v>
      </c>
      <c r="AU169" s="12" t="s">
        <v>122</v>
      </c>
      <c r="AY169" s="12" t="s">
        <v>145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2" t="s">
        <v>122</v>
      </c>
      <c r="BK169" s="222">
        <f>ROUND(I169*H169,2)</f>
        <v>0</v>
      </c>
      <c r="BL169" s="12" t="s">
        <v>305</v>
      </c>
      <c r="BM169" s="12" t="s">
        <v>339</v>
      </c>
    </row>
    <row r="170" s="10" customFormat="1" ht="22.8" customHeight="1">
      <c r="B170" s="195"/>
      <c r="C170" s="196"/>
      <c r="D170" s="197" t="s">
        <v>69</v>
      </c>
      <c r="E170" s="209" t="s">
        <v>340</v>
      </c>
      <c r="F170" s="209" t="s">
        <v>341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SUM(P171:P189)</f>
        <v>0</v>
      </c>
      <c r="Q170" s="203"/>
      <c r="R170" s="204">
        <f>SUM(R171:R189)</f>
        <v>0.0094599999999999997</v>
      </c>
      <c r="S170" s="203"/>
      <c r="T170" s="205">
        <f>SUM(T171:T189)</f>
        <v>0.02598</v>
      </c>
      <c r="AR170" s="206" t="s">
        <v>122</v>
      </c>
      <c r="AT170" s="207" t="s">
        <v>69</v>
      </c>
      <c r="AU170" s="207" t="s">
        <v>78</v>
      </c>
      <c r="AY170" s="206" t="s">
        <v>145</v>
      </c>
      <c r="BK170" s="208">
        <f>SUM(BK171:BK189)</f>
        <v>0</v>
      </c>
    </row>
    <row r="171" s="1" customFormat="1" ht="16.5" customHeight="1">
      <c r="B171" s="33"/>
      <c r="C171" s="211" t="s">
        <v>342</v>
      </c>
      <c r="D171" s="211" t="s">
        <v>149</v>
      </c>
      <c r="E171" s="212" t="s">
        <v>343</v>
      </c>
      <c r="F171" s="213" t="s">
        <v>344</v>
      </c>
      <c r="G171" s="214" t="s">
        <v>152</v>
      </c>
      <c r="H171" s="215">
        <v>1</v>
      </c>
      <c r="I171" s="216"/>
      <c r="J171" s="217">
        <f>ROUND(I171*H171,2)</f>
        <v>0</v>
      </c>
      <c r="K171" s="213" t="s">
        <v>153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AR171" s="12" t="s">
        <v>305</v>
      </c>
      <c r="AT171" s="12" t="s">
        <v>149</v>
      </c>
      <c r="AU171" s="12" t="s">
        <v>122</v>
      </c>
      <c r="AY171" s="12" t="s">
        <v>145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122</v>
      </c>
      <c r="BK171" s="222">
        <f>ROUND(I171*H171,2)</f>
        <v>0</v>
      </c>
      <c r="BL171" s="12" t="s">
        <v>305</v>
      </c>
      <c r="BM171" s="12" t="s">
        <v>345</v>
      </c>
    </row>
    <row r="172" s="1" customFormat="1" ht="16.5" customHeight="1">
      <c r="B172" s="33"/>
      <c r="C172" s="211" t="s">
        <v>346</v>
      </c>
      <c r="D172" s="211" t="s">
        <v>149</v>
      </c>
      <c r="E172" s="212" t="s">
        <v>347</v>
      </c>
      <c r="F172" s="213" t="s">
        <v>348</v>
      </c>
      <c r="G172" s="214" t="s">
        <v>168</v>
      </c>
      <c r="H172" s="215">
        <v>7</v>
      </c>
      <c r="I172" s="216"/>
      <c r="J172" s="217">
        <f>ROUND(I172*H172,2)</f>
        <v>0</v>
      </c>
      <c r="K172" s="213" t="s">
        <v>153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0.0020999999999999999</v>
      </c>
      <c r="T172" s="221">
        <f>S172*H172</f>
        <v>0.0147</v>
      </c>
      <c r="AR172" s="12" t="s">
        <v>305</v>
      </c>
      <c r="AT172" s="12" t="s">
        <v>149</v>
      </c>
      <c r="AU172" s="12" t="s">
        <v>122</v>
      </c>
      <c r="AY172" s="12" t="s">
        <v>145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122</v>
      </c>
      <c r="BK172" s="222">
        <f>ROUND(I172*H172,2)</f>
        <v>0</v>
      </c>
      <c r="BL172" s="12" t="s">
        <v>305</v>
      </c>
      <c r="BM172" s="12" t="s">
        <v>349</v>
      </c>
    </row>
    <row r="173" s="1" customFormat="1" ht="16.5" customHeight="1">
      <c r="B173" s="33"/>
      <c r="C173" s="211" t="s">
        <v>350</v>
      </c>
      <c r="D173" s="211" t="s">
        <v>149</v>
      </c>
      <c r="E173" s="212" t="s">
        <v>351</v>
      </c>
      <c r="F173" s="213" t="s">
        <v>352</v>
      </c>
      <c r="G173" s="214" t="s">
        <v>168</v>
      </c>
      <c r="H173" s="215">
        <v>1</v>
      </c>
      <c r="I173" s="216"/>
      <c r="J173" s="217">
        <f>ROUND(I173*H173,2)</f>
        <v>0</v>
      </c>
      <c r="K173" s="213" t="s">
        <v>153</v>
      </c>
      <c r="L173" s="38"/>
      <c r="M173" s="218" t="s">
        <v>1</v>
      </c>
      <c r="N173" s="219" t="s">
        <v>42</v>
      </c>
      <c r="O173" s="74"/>
      <c r="P173" s="220">
        <f>O173*H173</f>
        <v>0</v>
      </c>
      <c r="Q173" s="220">
        <v>0</v>
      </c>
      <c r="R173" s="220">
        <f>Q173*H173</f>
        <v>0</v>
      </c>
      <c r="S173" s="220">
        <v>0.00198</v>
      </c>
      <c r="T173" s="221">
        <f>S173*H173</f>
        <v>0.00198</v>
      </c>
      <c r="AR173" s="12" t="s">
        <v>305</v>
      </c>
      <c r="AT173" s="12" t="s">
        <v>149</v>
      </c>
      <c r="AU173" s="12" t="s">
        <v>122</v>
      </c>
      <c r="AY173" s="12" t="s">
        <v>145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2" t="s">
        <v>122</v>
      </c>
      <c r="BK173" s="222">
        <f>ROUND(I173*H173,2)</f>
        <v>0</v>
      </c>
      <c r="BL173" s="12" t="s">
        <v>305</v>
      </c>
      <c r="BM173" s="12" t="s">
        <v>353</v>
      </c>
    </row>
    <row r="174" s="1" customFormat="1" ht="16.5" customHeight="1">
      <c r="B174" s="33"/>
      <c r="C174" s="211" t="s">
        <v>354</v>
      </c>
      <c r="D174" s="211" t="s">
        <v>149</v>
      </c>
      <c r="E174" s="212" t="s">
        <v>355</v>
      </c>
      <c r="F174" s="213" t="s">
        <v>356</v>
      </c>
      <c r="G174" s="214" t="s">
        <v>152</v>
      </c>
      <c r="H174" s="215">
        <v>1</v>
      </c>
      <c r="I174" s="216"/>
      <c r="J174" s="217">
        <f>ROUND(I174*H174,2)</f>
        <v>0</v>
      </c>
      <c r="K174" s="213" t="s">
        <v>153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0.0018</v>
      </c>
      <c r="R174" s="220">
        <f>Q174*H174</f>
        <v>0.0018</v>
      </c>
      <c r="S174" s="220">
        <v>0</v>
      </c>
      <c r="T174" s="221">
        <f>S174*H174</f>
        <v>0</v>
      </c>
      <c r="AR174" s="12" t="s">
        <v>305</v>
      </c>
      <c r="AT174" s="12" t="s">
        <v>149</v>
      </c>
      <c r="AU174" s="12" t="s">
        <v>122</v>
      </c>
      <c r="AY174" s="12" t="s">
        <v>145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122</v>
      </c>
      <c r="BK174" s="222">
        <f>ROUND(I174*H174,2)</f>
        <v>0</v>
      </c>
      <c r="BL174" s="12" t="s">
        <v>305</v>
      </c>
      <c r="BM174" s="12" t="s">
        <v>357</v>
      </c>
    </row>
    <row r="175" s="1" customFormat="1" ht="16.5" customHeight="1">
      <c r="B175" s="33"/>
      <c r="C175" s="211" t="s">
        <v>358</v>
      </c>
      <c r="D175" s="211" t="s">
        <v>149</v>
      </c>
      <c r="E175" s="212" t="s">
        <v>359</v>
      </c>
      <c r="F175" s="213" t="s">
        <v>360</v>
      </c>
      <c r="G175" s="214" t="s">
        <v>152</v>
      </c>
      <c r="H175" s="215">
        <v>1</v>
      </c>
      <c r="I175" s="216"/>
      <c r="J175" s="217">
        <f>ROUND(I175*H175,2)</f>
        <v>0</v>
      </c>
      <c r="K175" s="213" t="s">
        <v>153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0.0010100000000000001</v>
      </c>
      <c r="R175" s="220">
        <f>Q175*H175</f>
        <v>0.0010100000000000001</v>
      </c>
      <c r="S175" s="220">
        <v>0</v>
      </c>
      <c r="T175" s="221">
        <f>S175*H175</f>
        <v>0</v>
      </c>
      <c r="AR175" s="12" t="s">
        <v>305</v>
      </c>
      <c r="AT175" s="12" t="s">
        <v>149</v>
      </c>
      <c r="AU175" s="12" t="s">
        <v>122</v>
      </c>
      <c r="AY175" s="12" t="s">
        <v>145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122</v>
      </c>
      <c r="BK175" s="222">
        <f>ROUND(I175*H175,2)</f>
        <v>0</v>
      </c>
      <c r="BL175" s="12" t="s">
        <v>305</v>
      </c>
      <c r="BM175" s="12" t="s">
        <v>361</v>
      </c>
    </row>
    <row r="176" s="1" customFormat="1" ht="16.5" customHeight="1">
      <c r="B176" s="33"/>
      <c r="C176" s="211" t="s">
        <v>362</v>
      </c>
      <c r="D176" s="211" t="s">
        <v>149</v>
      </c>
      <c r="E176" s="212" t="s">
        <v>363</v>
      </c>
      <c r="F176" s="213" t="s">
        <v>364</v>
      </c>
      <c r="G176" s="214" t="s">
        <v>168</v>
      </c>
      <c r="H176" s="215">
        <v>2</v>
      </c>
      <c r="I176" s="216"/>
      <c r="J176" s="217">
        <f>ROUND(I176*H176,2)</f>
        <v>0</v>
      </c>
      <c r="K176" s="213" t="s">
        <v>153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0.00029</v>
      </c>
      <c r="R176" s="220">
        <f>Q176*H176</f>
        <v>0.00058</v>
      </c>
      <c r="S176" s="220">
        <v>0</v>
      </c>
      <c r="T176" s="221">
        <f>S176*H176</f>
        <v>0</v>
      </c>
      <c r="AR176" s="12" t="s">
        <v>305</v>
      </c>
      <c r="AT176" s="12" t="s">
        <v>149</v>
      </c>
      <c r="AU176" s="12" t="s">
        <v>122</v>
      </c>
      <c r="AY176" s="12" t="s">
        <v>145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122</v>
      </c>
      <c r="BK176" s="222">
        <f>ROUND(I176*H176,2)</f>
        <v>0</v>
      </c>
      <c r="BL176" s="12" t="s">
        <v>305</v>
      </c>
      <c r="BM176" s="12" t="s">
        <v>365</v>
      </c>
    </row>
    <row r="177" s="1" customFormat="1" ht="16.5" customHeight="1">
      <c r="B177" s="33"/>
      <c r="C177" s="211" t="s">
        <v>366</v>
      </c>
      <c r="D177" s="211" t="s">
        <v>149</v>
      </c>
      <c r="E177" s="212" t="s">
        <v>367</v>
      </c>
      <c r="F177" s="213" t="s">
        <v>368</v>
      </c>
      <c r="G177" s="214" t="s">
        <v>168</v>
      </c>
      <c r="H177" s="215">
        <v>5</v>
      </c>
      <c r="I177" s="216"/>
      <c r="J177" s="217">
        <f>ROUND(I177*H177,2)</f>
        <v>0</v>
      </c>
      <c r="K177" s="213" t="s">
        <v>153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0.00035</v>
      </c>
      <c r="R177" s="220">
        <f>Q177*H177</f>
        <v>0.00175</v>
      </c>
      <c r="S177" s="220">
        <v>0</v>
      </c>
      <c r="T177" s="221">
        <f>S177*H177</f>
        <v>0</v>
      </c>
      <c r="AR177" s="12" t="s">
        <v>305</v>
      </c>
      <c r="AT177" s="12" t="s">
        <v>149</v>
      </c>
      <c r="AU177" s="12" t="s">
        <v>122</v>
      </c>
      <c r="AY177" s="12" t="s">
        <v>145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122</v>
      </c>
      <c r="BK177" s="222">
        <f>ROUND(I177*H177,2)</f>
        <v>0</v>
      </c>
      <c r="BL177" s="12" t="s">
        <v>305</v>
      </c>
      <c r="BM177" s="12" t="s">
        <v>369</v>
      </c>
    </row>
    <row r="178" s="1" customFormat="1" ht="16.5" customHeight="1">
      <c r="B178" s="33"/>
      <c r="C178" s="211" t="s">
        <v>370</v>
      </c>
      <c r="D178" s="211" t="s">
        <v>149</v>
      </c>
      <c r="E178" s="212" t="s">
        <v>371</v>
      </c>
      <c r="F178" s="213" t="s">
        <v>372</v>
      </c>
      <c r="G178" s="214" t="s">
        <v>168</v>
      </c>
      <c r="H178" s="215">
        <v>2</v>
      </c>
      <c r="I178" s="216"/>
      <c r="J178" s="217">
        <f>ROUND(I178*H178,2)</f>
        <v>0</v>
      </c>
      <c r="K178" s="213" t="s">
        <v>153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0.00056999999999999998</v>
      </c>
      <c r="R178" s="220">
        <f>Q178*H178</f>
        <v>0.00114</v>
      </c>
      <c r="S178" s="220">
        <v>0</v>
      </c>
      <c r="T178" s="221">
        <f>S178*H178</f>
        <v>0</v>
      </c>
      <c r="AR178" s="12" t="s">
        <v>305</v>
      </c>
      <c r="AT178" s="12" t="s">
        <v>149</v>
      </c>
      <c r="AU178" s="12" t="s">
        <v>122</v>
      </c>
      <c r="AY178" s="12" t="s">
        <v>145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122</v>
      </c>
      <c r="BK178" s="222">
        <f>ROUND(I178*H178,2)</f>
        <v>0</v>
      </c>
      <c r="BL178" s="12" t="s">
        <v>305</v>
      </c>
      <c r="BM178" s="12" t="s">
        <v>373</v>
      </c>
    </row>
    <row r="179" s="1" customFormat="1" ht="16.5" customHeight="1">
      <c r="B179" s="33"/>
      <c r="C179" s="211" t="s">
        <v>374</v>
      </c>
      <c r="D179" s="211" t="s">
        <v>149</v>
      </c>
      <c r="E179" s="212" t="s">
        <v>375</v>
      </c>
      <c r="F179" s="213" t="s">
        <v>376</v>
      </c>
      <c r="G179" s="214" t="s">
        <v>168</v>
      </c>
      <c r="H179" s="215">
        <v>1</v>
      </c>
      <c r="I179" s="216"/>
      <c r="J179" s="217">
        <f>ROUND(I179*H179,2)</f>
        <v>0</v>
      </c>
      <c r="K179" s="213" t="s">
        <v>153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0.00114</v>
      </c>
      <c r="R179" s="220">
        <f>Q179*H179</f>
        <v>0.00114</v>
      </c>
      <c r="S179" s="220">
        <v>0</v>
      </c>
      <c r="T179" s="221">
        <f>S179*H179</f>
        <v>0</v>
      </c>
      <c r="AR179" s="12" t="s">
        <v>305</v>
      </c>
      <c r="AT179" s="12" t="s">
        <v>149</v>
      </c>
      <c r="AU179" s="12" t="s">
        <v>122</v>
      </c>
      <c r="AY179" s="12" t="s">
        <v>145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122</v>
      </c>
      <c r="BK179" s="222">
        <f>ROUND(I179*H179,2)</f>
        <v>0</v>
      </c>
      <c r="BL179" s="12" t="s">
        <v>305</v>
      </c>
      <c r="BM179" s="12" t="s">
        <v>377</v>
      </c>
    </row>
    <row r="180" s="1" customFormat="1" ht="16.5" customHeight="1">
      <c r="B180" s="33"/>
      <c r="C180" s="211" t="s">
        <v>378</v>
      </c>
      <c r="D180" s="211" t="s">
        <v>149</v>
      </c>
      <c r="E180" s="212" t="s">
        <v>379</v>
      </c>
      <c r="F180" s="213" t="s">
        <v>380</v>
      </c>
      <c r="G180" s="214" t="s">
        <v>152</v>
      </c>
      <c r="H180" s="215">
        <v>1</v>
      </c>
      <c r="I180" s="216"/>
      <c r="J180" s="217">
        <f>ROUND(I180*H180,2)</f>
        <v>0</v>
      </c>
      <c r="K180" s="213" t="s">
        <v>153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2" t="s">
        <v>305</v>
      </c>
      <c r="AT180" s="12" t="s">
        <v>149</v>
      </c>
      <c r="AU180" s="12" t="s">
        <v>122</v>
      </c>
      <c r="AY180" s="12" t="s">
        <v>145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122</v>
      </c>
      <c r="BK180" s="222">
        <f>ROUND(I180*H180,2)</f>
        <v>0</v>
      </c>
      <c r="BL180" s="12" t="s">
        <v>305</v>
      </c>
      <c r="BM180" s="12" t="s">
        <v>381</v>
      </c>
    </row>
    <row r="181" s="1" customFormat="1" ht="16.5" customHeight="1">
      <c r="B181" s="33"/>
      <c r="C181" s="211" t="s">
        <v>382</v>
      </c>
      <c r="D181" s="211" t="s">
        <v>149</v>
      </c>
      <c r="E181" s="212" t="s">
        <v>383</v>
      </c>
      <c r="F181" s="213" t="s">
        <v>384</v>
      </c>
      <c r="G181" s="214" t="s">
        <v>152</v>
      </c>
      <c r="H181" s="215">
        <v>3</v>
      </c>
      <c r="I181" s="216"/>
      <c r="J181" s="217">
        <f>ROUND(I181*H181,2)</f>
        <v>0</v>
      </c>
      <c r="K181" s="213" t="s">
        <v>153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2" t="s">
        <v>305</v>
      </c>
      <c r="AT181" s="12" t="s">
        <v>149</v>
      </c>
      <c r="AU181" s="12" t="s">
        <v>122</v>
      </c>
      <c r="AY181" s="12" t="s">
        <v>145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122</v>
      </c>
      <c r="BK181" s="222">
        <f>ROUND(I181*H181,2)</f>
        <v>0</v>
      </c>
      <c r="BL181" s="12" t="s">
        <v>305</v>
      </c>
      <c r="BM181" s="12" t="s">
        <v>385</v>
      </c>
    </row>
    <row r="182" s="1" customFormat="1" ht="16.5" customHeight="1">
      <c r="B182" s="33"/>
      <c r="C182" s="211" t="s">
        <v>386</v>
      </c>
      <c r="D182" s="211" t="s">
        <v>149</v>
      </c>
      <c r="E182" s="212" t="s">
        <v>387</v>
      </c>
      <c r="F182" s="213" t="s">
        <v>388</v>
      </c>
      <c r="G182" s="214" t="s">
        <v>152</v>
      </c>
      <c r="H182" s="215">
        <v>1</v>
      </c>
      <c r="I182" s="216"/>
      <c r="J182" s="217">
        <f>ROUND(I182*H182,2)</f>
        <v>0</v>
      </c>
      <c r="K182" s="213" t="s">
        <v>153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305</v>
      </c>
      <c r="AT182" s="12" t="s">
        <v>149</v>
      </c>
      <c r="AU182" s="12" t="s">
        <v>122</v>
      </c>
      <c r="AY182" s="12" t="s">
        <v>145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122</v>
      </c>
      <c r="BK182" s="222">
        <f>ROUND(I182*H182,2)</f>
        <v>0</v>
      </c>
      <c r="BL182" s="12" t="s">
        <v>305</v>
      </c>
      <c r="BM182" s="12" t="s">
        <v>389</v>
      </c>
    </row>
    <row r="183" s="1" customFormat="1" ht="16.5" customHeight="1">
      <c r="B183" s="33"/>
      <c r="C183" s="211" t="s">
        <v>390</v>
      </c>
      <c r="D183" s="211" t="s">
        <v>149</v>
      </c>
      <c r="E183" s="212" t="s">
        <v>391</v>
      </c>
      <c r="F183" s="213" t="s">
        <v>392</v>
      </c>
      <c r="G183" s="214" t="s">
        <v>152</v>
      </c>
      <c r="H183" s="215">
        <v>1</v>
      </c>
      <c r="I183" s="216"/>
      <c r="J183" s="217">
        <f>ROUND(I183*H183,2)</f>
        <v>0</v>
      </c>
      <c r="K183" s="213" t="s">
        <v>153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AR183" s="12" t="s">
        <v>305</v>
      </c>
      <c r="AT183" s="12" t="s">
        <v>149</v>
      </c>
      <c r="AU183" s="12" t="s">
        <v>122</v>
      </c>
      <c r="AY183" s="12" t="s">
        <v>145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122</v>
      </c>
      <c r="BK183" s="222">
        <f>ROUND(I183*H183,2)</f>
        <v>0</v>
      </c>
      <c r="BL183" s="12" t="s">
        <v>305</v>
      </c>
      <c r="BM183" s="12" t="s">
        <v>393</v>
      </c>
    </row>
    <row r="184" s="1" customFormat="1" ht="16.5" customHeight="1">
      <c r="B184" s="33"/>
      <c r="C184" s="211" t="s">
        <v>394</v>
      </c>
      <c r="D184" s="211" t="s">
        <v>149</v>
      </c>
      <c r="E184" s="212" t="s">
        <v>395</v>
      </c>
      <c r="F184" s="213" t="s">
        <v>396</v>
      </c>
      <c r="G184" s="214" t="s">
        <v>152</v>
      </c>
      <c r="H184" s="215">
        <v>3</v>
      </c>
      <c r="I184" s="216"/>
      <c r="J184" s="217">
        <f>ROUND(I184*H184,2)</f>
        <v>0</v>
      </c>
      <c r="K184" s="213" t="s">
        <v>153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</v>
      </c>
      <c r="R184" s="220">
        <f>Q184*H184</f>
        <v>0</v>
      </c>
      <c r="S184" s="220">
        <v>0.0030999999999999999</v>
      </c>
      <c r="T184" s="221">
        <f>S184*H184</f>
        <v>0.0092999999999999992</v>
      </c>
      <c r="AR184" s="12" t="s">
        <v>305</v>
      </c>
      <c r="AT184" s="12" t="s">
        <v>149</v>
      </c>
      <c r="AU184" s="12" t="s">
        <v>122</v>
      </c>
      <c r="AY184" s="12" t="s">
        <v>145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122</v>
      </c>
      <c r="BK184" s="222">
        <f>ROUND(I184*H184,2)</f>
        <v>0</v>
      </c>
      <c r="BL184" s="12" t="s">
        <v>305</v>
      </c>
      <c r="BM184" s="12" t="s">
        <v>397</v>
      </c>
    </row>
    <row r="185" s="1" customFormat="1" ht="16.5" customHeight="1">
      <c r="B185" s="33"/>
      <c r="C185" s="211" t="s">
        <v>398</v>
      </c>
      <c r="D185" s="211" t="s">
        <v>149</v>
      </c>
      <c r="E185" s="212" t="s">
        <v>399</v>
      </c>
      <c r="F185" s="213" t="s">
        <v>400</v>
      </c>
      <c r="G185" s="214" t="s">
        <v>152</v>
      </c>
      <c r="H185" s="215">
        <v>2</v>
      </c>
      <c r="I185" s="216"/>
      <c r="J185" s="217">
        <f>ROUND(I185*H185,2)</f>
        <v>0</v>
      </c>
      <c r="K185" s="213" t="s">
        <v>153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0.0010200000000000001</v>
      </c>
      <c r="R185" s="220">
        <f>Q185*H185</f>
        <v>0.0020400000000000001</v>
      </c>
      <c r="S185" s="220">
        <v>0</v>
      </c>
      <c r="T185" s="221">
        <f>S185*H185</f>
        <v>0</v>
      </c>
      <c r="AR185" s="12" t="s">
        <v>305</v>
      </c>
      <c r="AT185" s="12" t="s">
        <v>149</v>
      </c>
      <c r="AU185" s="12" t="s">
        <v>122</v>
      </c>
      <c r="AY185" s="12" t="s">
        <v>145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122</v>
      </c>
      <c r="BK185" s="222">
        <f>ROUND(I185*H185,2)</f>
        <v>0</v>
      </c>
      <c r="BL185" s="12" t="s">
        <v>305</v>
      </c>
      <c r="BM185" s="12" t="s">
        <v>401</v>
      </c>
    </row>
    <row r="186" s="1" customFormat="1" ht="16.5" customHeight="1">
      <c r="B186" s="33"/>
      <c r="C186" s="211" t="s">
        <v>402</v>
      </c>
      <c r="D186" s="211" t="s">
        <v>149</v>
      </c>
      <c r="E186" s="212" t="s">
        <v>403</v>
      </c>
      <c r="F186" s="213" t="s">
        <v>404</v>
      </c>
      <c r="G186" s="214" t="s">
        <v>168</v>
      </c>
      <c r="H186" s="215">
        <v>10</v>
      </c>
      <c r="I186" s="216"/>
      <c r="J186" s="217">
        <f>ROUND(I186*H186,2)</f>
        <v>0</v>
      </c>
      <c r="K186" s="213" t="s">
        <v>153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2" t="s">
        <v>305</v>
      </c>
      <c r="AT186" s="12" t="s">
        <v>149</v>
      </c>
      <c r="AU186" s="12" t="s">
        <v>122</v>
      </c>
      <c r="AY186" s="12" t="s">
        <v>145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122</v>
      </c>
      <c r="BK186" s="222">
        <f>ROUND(I186*H186,2)</f>
        <v>0</v>
      </c>
      <c r="BL186" s="12" t="s">
        <v>305</v>
      </c>
      <c r="BM186" s="12" t="s">
        <v>405</v>
      </c>
    </row>
    <row r="187" s="1" customFormat="1" ht="16.5" customHeight="1">
      <c r="B187" s="33"/>
      <c r="C187" s="211" t="s">
        <v>406</v>
      </c>
      <c r="D187" s="211" t="s">
        <v>149</v>
      </c>
      <c r="E187" s="212" t="s">
        <v>407</v>
      </c>
      <c r="F187" s="213" t="s">
        <v>408</v>
      </c>
      <c r="G187" s="214" t="s">
        <v>152</v>
      </c>
      <c r="H187" s="215">
        <v>1</v>
      </c>
      <c r="I187" s="216"/>
      <c r="J187" s="217">
        <f>ROUND(I187*H187,2)</f>
        <v>0</v>
      </c>
      <c r="K187" s="213" t="s">
        <v>153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2" t="s">
        <v>305</v>
      </c>
      <c r="AT187" s="12" t="s">
        <v>149</v>
      </c>
      <c r="AU187" s="12" t="s">
        <v>122</v>
      </c>
      <c r="AY187" s="12" t="s">
        <v>145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122</v>
      </c>
      <c r="BK187" s="222">
        <f>ROUND(I187*H187,2)</f>
        <v>0</v>
      </c>
      <c r="BL187" s="12" t="s">
        <v>305</v>
      </c>
      <c r="BM187" s="12" t="s">
        <v>409</v>
      </c>
    </row>
    <row r="188" s="1" customFormat="1" ht="16.5" customHeight="1">
      <c r="B188" s="33"/>
      <c r="C188" s="211" t="s">
        <v>410</v>
      </c>
      <c r="D188" s="211" t="s">
        <v>149</v>
      </c>
      <c r="E188" s="212" t="s">
        <v>411</v>
      </c>
      <c r="F188" s="213" t="s">
        <v>412</v>
      </c>
      <c r="G188" s="214" t="s">
        <v>185</v>
      </c>
      <c r="H188" s="215">
        <v>0.0089999999999999993</v>
      </c>
      <c r="I188" s="216"/>
      <c r="J188" s="217">
        <f>ROUND(I188*H188,2)</f>
        <v>0</v>
      </c>
      <c r="K188" s="213" t="s">
        <v>153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2" t="s">
        <v>305</v>
      </c>
      <c r="AT188" s="12" t="s">
        <v>149</v>
      </c>
      <c r="AU188" s="12" t="s">
        <v>122</v>
      </c>
      <c r="AY188" s="12" t="s">
        <v>145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122</v>
      </c>
      <c r="BK188" s="222">
        <f>ROUND(I188*H188,2)</f>
        <v>0</v>
      </c>
      <c r="BL188" s="12" t="s">
        <v>305</v>
      </c>
      <c r="BM188" s="12" t="s">
        <v>413</v>
      </c>
    </row>
    <row r="189" s="1" customFormat="1" ht="16.5" customHeight="1">
      <c r="B189" s="33"/>
      <c r="C189" s="211" t="s">
        <v>414</v>
      </c>
      <c r="D189" s="211" t="s">
        <v>149</v>
      </c>
      <c r="E189" s="212" t="s">
        <v>415</v>
      </c>
      <c r="F189" s="213" t="s">
        <v>416</v>
      </c>
      <c r="G189" s="214" t="s">
        <v>185</v>
      </c>
      <c r="H189" s="215">
        <v>0.0089999999999999993</v>
      </c>
      <c r="I189" s="216"/>
      <c r="J189" s="217">
        <f>ROUND(I189*H189,2)</f>
        <v>0</v>
      </c>
      <c r="K189" s="213" t="s">
        <v>153</v>
      </c>
      <c r="L189" s="38"/>
      <c r="M189" s="218" t="s">
        <v>1</v>
      </c>
      <c r="N189" s="219" t="s">
        <v>42</v>
      </c>
      <c r="O189" s="74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AR189" s="12" t="s">
        <v>305</v>
      </c>
      <c r="AT189" s="12" t="s">
        <v>149</v>
      </c>
      <c r="AU189" s="12" t="s">
        <v>122</v>
      </c>
      <c r="AY189" s="12" t="s">
        <v>145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2" t="s">
        <v>122</v>
      </c>
      <c r="BK189" s="222">
        <f>ROUND(I189*H189,2)</f>
        <v>0</v>
      </c>
      <c r="BL189" s="12" t="s">
        <v>305</v>
      </c>
      <c r="BM189" s="12" t="s">
        <v>417</v>
      </c>
    </row>
    <row r="190" s="10" customFormat="1" ht="22.8" customHeight="1">
      <c r="B190" s="195"/>
      <c r="C190" s="196"/>
      <c r="D190" s="197" t="s">
        <v>69</v>
      </c>
      <c r="E190" s="209" t="s">
        <v>418</v>
      </c>
      <c r="F190" s="209" t="s">
        <v>419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SUM(P191:P210)</f>
        <v>0</v>
      </c>
      <c r="Q190" s="203"/>
      <c r="R190" s="204">
        <f>SUM(R191:R210)</f>
        <v>0.021009999999999997</v>
      </c>
      <c r="S190" s="203"/>
      <c r="T190" s="205">
        <f>SUM(T191:T210)</f>
        <v>0.033079999999999998</v>
      </c>
      <c r="AR190" s="206" t="s">
        <v>122</v>
      </c>
      <c r="AT190" s="207" t="s">
        <v>69</v>
      </c>
      <c r="AU190" s="207" t="s">
        <v>78</v>
      </c>
      <c r="AY190" s="206" t="s">
        <v>145</v>
      </c>
      <c r="BK190" s="208">
        <f>SUM(BK191:BK210)</f>
        <v>0</v>
      </c>
    </row>
    <row r="191" s="1" customFormat="1" ht="16.5" customHeight="1">
      <c r="B191" s="33"/>
      <c r="C191" s="211" t="s">
        <v>318</v>
      </c>
      <c r="D191" s="211" t="s">
        <v>149</v>
      </c>
      <c r="E191" s="212" t="s">
        <v>420</v>
      </c>
      <c r="F191" s="213" t="s">
        <v>421</v>
      </c>
      <c r="G191" s="214" t="s">
        <v>168</v>
      </c>
      <c r="H191" s="215">
        <v>14</v>
      </c>
      <c r="I191" s="216"/>
      <c r="J191" s="217">
        <f>ROUND(I191*H191,2)</f>
        <v>0</v>
      </c>
      <c r="K191" s="213" t="s">
        <v>153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0.00027999999999999998</v>
      </c>
      <c r="T191" s="221">
        <f>S191*H191</f>
        <v>0.0039199999999999999</v>
      </c>
      <c r="AR191" s="12" t="s">
        <v>154</v>
      </c>
      <c r="AT191" s="12" t="s">
        <v>149</v>
      </c>
      <c r="AU191" s="12" t="s">
        <v>122</v>
      </c>
      <c r="AY191" s="12" t="s">
        <v>145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122</v>
      </c>
      <c r="BK191" s="222">
        <f>ROUND(I191*H191,2)</f>
        <v>0</v>
      </c>
      <c r="BL191" s="12" t="s">
        <v>154</v>
      </c>
      <c r="BM191" s="12" t="s">
        <v>422</v>
      </c>
    </row>
    <row r="192" s="1" customFormat="1" ht="16.5" customHeight="1">
      <c r="B192" s="33"/>
      <c r="C192" s="211" t="s">
        <v>423</v>
      </c>
      <c r="D192" s="211" t="s">
        <v>149</v>
      </c>
      <c r="E192" s="212" t="s">
        <v>424</v>
      </c>
      <c r="F192" s="213" t="s">
        <v>425</v>
      </c>
      <c r="G192" s="214" t="s">
        <v>152</v>
      </c>
      <c r="H192" s="215">
        <v>7</v>
      </c>
      <c r="I192" s="216"/>
      <c r="J192" s="217">
        <f>ROUND(I192*H192,2)</f>
        <v>0</v>
      </c>
      <c r="K192" s="213" t="s">
        <v>153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0.00022000000000000001</v>
      </c>
      <c r="T192" s="221">
        <f>S192*H192</f>
        <v>0.0015400000000000001</v>
      </c>
      <c r="AR192" s="12" t="s">
        <v>154</v>
      </c>
      <c r="AT192" s="12" t="s">
        <v>149</v>
      </c>
      <c r="AU192" s="12" t="s">
        <v>122</v>
      </c>
      <c r="AY192" s="12" t="s">
        <v>145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122</v>
      </c>
      <c r="BK192" s="222">
        <f>ROUND(I192*H192,2)</f>
        <v>0</v>
      </c>
      <c r="BL192" s="12" t="s">
        <v>154</v>
      </c>
      <c r="BM192" s="12" t="s">
        <v>426</v>
      </c>
    </row>
    <row r="193" s="1" customFormat="1" ht="16.5" customHeight="1">
      <c r="B193" s="33"/>
      <c r="C193" s="211" t="s">
        <v>427</v>
      </c>
      <c r="D193" s="211" t="s">
        <v>149</v>
      </c>
      <c r="E193" s="212" t="s">
        <v>428</v>
      </c>
      <c r="F193" s="213" t="s">
        <v>429</v>
      </c>
      <c r="G193" s="214" t="s">
        <v>152</v>
      </c>
      <c r="H193" s="215">
        <v>2</v>
      </c>
      <c r="I193" s="216"/>
      <c r="J193" s="217">
        <f>ROUND(I193*H193,2)</f>
        <v>0</v>
      </c>
      <c r="K193" s="213" t="s">
        <v>153</v>
      </c>
      <c r="L193" s="38"/>
      <c r="M193" s="218" t="s">
        <v>1</v>
      </c>
      <c r="N193" s="219" t="s">
        <v>42</v>
      </c>
      <c r="O193" s="74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AR193" s="12" t="s">
        <v>305</v>
      </c>
      <c r="AT193" s="12" t="s">
        <v>149</v>
      </c>
      <c r="AU193" s="12" t="s">
        <v>122</v>
      </c>
      <c r="AY193" s="12" t="s">
        <v>145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2" t="s">
        <v>122</v>
      </c>
      <c r="BK193" s="222">
        <f>ROUND(I193*H193,2)</f>
        <v>0</v>
      </c>
      <c r="BL193" s="12" t="s">
        <v>305</v>
      </c>
      <c r="BM193" s="12" t="s">
        <v>430</v>
      </c>
    </row>
    <row r="194" s="1" customFormat="1" ht="16.5" customHeight="1">
      <c r="B194" s="33"/>
      <c r="C194" s="211" t="s">
        <v>431</v>
      </c>
      <c r="D194" s="211" t="s">
        <v>149</v>
      </c>
      <c r="E194" s="212" t="s">
        <v>432</v>
      </c>
      <c r="F194" s="213" t="s">
        <v>433</v>
      </c>
      <c r="G194" s="214" t="s">
        <v>168</v>
      </c>
      <c r="H194" s="215">
        <v>18</v>
      </c>
      <c r="I194" s="216"/>
      <c r="J194" s="217">
        <f>ROUND(I194*H194,2)</f>
        <v>0</v>
      </c>
      <c r="K194" s="213" t="s">
        <v>153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0.00066</v>
      </c>
      <c r="R194" s="220">
        <f>Q194*H194</f>
        <v>0.01188</v>
      </c>
      <c r="S194" s="220">
        <v>0</v>
      </c>
      <c r="T194" s="221">
        <f>S194*H194</f>
        <v>0</v>
      </c>
      <c r="AR194" s="12" t="s">
        <v>305</v>
      </c>
      <c r="AT194" s="12" t="s">
        <v>149</v>
      </c>
      <c r="AU194" s="12" t="s">
        <v>122</v>
      </c>
      <c r="AY194" s="12" t="s">
        <v>145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122</v>
      </c>
      <c r="BK194" s="222">
        <f>ROUND(I194*H194,2)</f>
        <v>0</v>
      </c>
      <c r="BL194" s="12" t="s">
        <v>305</v>
      </c>
      <c r="BM194" s="12" t="s">
        <v>434</v>
      </c>
    </row>
    <row r="195" s="1" customFormat="1" ht="16.5" customHeight="1">
      <c r="B195" s="33"/>
      <c r="C195" s="211" t="s">
        <v>435</v>
      </c>
      <c r="D195" s="211" t="s">
        <v>149</v>
      </c>
      <c r="E195" s="212" t="s">
        <v>436</v>
      </c>
      <c r="F195" s="213" t="s">
        <v>437</v>
      </c>
      <c r="G195" s="214" t="s">
        <v>438</v>
      </c>
      <c r="H195" s="215">
        <v>1</v>
      </c>
      <c r="I195" s="216"/>
      <c r="J195" s="217">
        <f>ROUND(I195*H195,2)</f>
        <v>0</v>
      </c>
      <c r="K195" s="213" t="s">
        <v>153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154</v>
      </c>
      <c r="AT195" s="12" t="s">
        <v>149</v>
      </c>
      <c r="AU195" s="12" t="s">
        <v>122</v>
      </c>
      <c r="AY195" s="12" t="s">
        <v>145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122</v>
      </c>
      <c r="BK195" s="222">
        <f>ROUND(I195*H195,2)</f>
        <v>0</v>
      </c>
      <c r="BL195" s="12" t="s">
        <v>154</v>
      </c>
      <c r="BM195" s="12" t="s">
        <v>439</v>
      </c>
    </row>
    <row r="196" s="1" customFormat="1" ht="16.5" customHeight="1">
      <c r="B196" s="33"/>
      <c r="C196" s="211" t="s">
        <v>440</v>
      </c>
      <c r="D196" s="211" t="s">
        <v>149</v>
      </c>
      <c r="E196" s="212" t="s">
        <v>441</v>
      </c>
      <c r="F196" s="213" t="s">
        <v>442</v>
      </c>
      <c r="G196" s="214" t="s">
        <v>438</v>
      </c>
      <c r="H196" s="215">
        <v>1</v>
      </c>
      <c r="I196" s="216"/>
      <c r="J196" s="217">
        <f>ROUND(I196*H196,2)</f>
        <v>0</v>
      </c>
      <c r="K196" s="213" t="s">
        <v>153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AR196" s="12" t="s">
        <v>305</v>
      </c>
      <c r="AT196" s="12" t="s">
        <v>149</v>
      </c>
      <c r="AU196" s="12" t="s">
        <v>122</v>
      </c>
      <c r="AY196" s="12" t="s">
        <v>145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122</v>
      </c>
      <c r="BK196" s="222">
        <f>ROUND(I196*H196,2)</f>
        <v>0</v>
      </c>
      <c r="BL196" s="12" t="s">
        <v>305</v>
      </c>
      <c r="BM196" s="12" t="s">
        <v>443</v>
      </c>
    </row>
    <row r="197" s="1" customFormat="1" ht="16.5" customHeight="1">
      <c r="B197" s="33"/>
      <c r="C197" s="211" t="s">
        <v>444</v>
      </c>
      <c r="D197" s="211" t="s">
        <v>149</v>
      </c>
      <c r="E197" s="212" t="s">
        <v>445</v>
      </c>
      <c r="F197" s="213" t="s">
        <v>446</v>
      </c>
      <c r="G197" s="214" t="s">
        <v>168</v>
      </c>
      <c r="H197" s="215">
        <v>18</v>
      </c>
      <c r="I197" s="216"/>
      <c r="J197" s="217">
        <f>ROUND(I197*H197,2)</f>
        <v>0</v>
      </c>
      <c r="K197" s="213" t="s">
        <v>153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5.0000000000000002E-05</v>
      </c>
      <c r="R197" s="220">
        <f>Q197*H197</f>
        <v>0.00090000000000000008</v>
      </c>
      <c r="S197" s="220">
        <v>0</v>
      </c>
      <c r="T197" s="221">
        <f>S197*H197</f>
        <v>0</v>
      </c>
      <c r="AR197" s="12" t="s">
        <v>305</v>
      </c>
      <c r="AT197" s="12" t="s">
        <v>149</v>
      </c>
      <c r="AU197" s="12" t="s">
        <v>122</v>
      </c>
      <c r="AY197" s="12" t="s">
        <v>145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122</v>
      </c>
      <c r="BK197" s="222">
        <f>ROUND(I197*H197,2)</f>
        <v>0</v>
      </c>
      <c r="BL197" s="12" t="s">
        <v>305</v>
      </c>
      <c r="BM197" s="12" t="s">
        <v>447</v>
      </c>
    </row>
    <row r="198" s="1" customFormat="1" ht="16.5" customHeight="1">
      <c r="B198" s="33"/>
      <c r="C198" s="211" t="s">
        <v>448</v>
      </c>
      <c r="D198" s="211" t="s">
        <v>149</v>
      </c>
      <c r="E198" s="212" t="s">
        <v>449</v>
      </c>
      <c r="F198" s="213" t="s">
        <v>450</v>
      </c>
      <c r="G198" s="214" t="s">
        <v>168</v>
      </c>
      <c r="H198" s="215">
        <v>9</v>
      </c>
      <c r="I198" s="216"/>
      <c r="J198" s="217">
        <f>ROUND(I198*H198,2)</f>
        <v>0</v>
      </c>
      <c r="K198" s="213" t="s">
        <v>153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0.00023000000000000001</v>
      </c>
      <c r="T198" s="221">
        <f>S198*H198</f>
        <v>0.0020700000000000002</v>
      </c>
      <c r="AR198" s="12" t="s">
        <v>305</v>
      </c>
      <c r="AT198" s="12" t="s">
        <v>149</v>
      </c>
      <c r="AU198" s="12" t="s">
        <v>122</v>
      </c>
      <c r="AY198" s="12" t="s">
        <v>145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122</v>
      </c>
      <c r="BK198" s="222">
        <f>ROUND(I198*H198,2)</f>
        <v>0</v>
      </c>
      <c r="BL198" s="12" t="s">
        <v>305</v>
      </c>
      <c r="BM198" s="12" t="s">
        <v>451</v>
      </c>
    </row>
    <row r="199" s="1" customFormat="1" ht="16.5" customHeight="1">
      <c r="B199" s="33"/>
      <c r="C199" s="211" t="s">
        <v>452</v>
      </c>
      <c r="D199" s="211" t="s">
        <v>149</v>
      </c>
      <c r="E199" s="212" t="s">
        <v>453</v>
      </c>
      <c r="F199" s="213" t="s">
        <v>454</v>
      </c>
      <c r="G199" s="214" t="s">
        <v>152</v>
      </c>
      <c r="H199" s="215">
        <v>9</v>
      </c>
      <c r="I199" s="216"/>
      <c r="J199" s="217">
        <f>ROUND(I199*H199,2)</f>
        <v>0</v>
      </c>
      <c r="K199" s="213" t="s">
        <v>153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305</v>
      </c>
      <c r="AT199" s="12" t="s">
        <v>149</v>
      </c>
      <c r="AU199" s="12" t="s">
        <v>122</v>
      </c>
      <c r="AY199" s="12" t="s">
        <v>145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122</v>
      </c>
      <c r="BK199" s="222">
        <f>ROUND(I199*H199,2)</f>
        <v>0</v>
      </c>
      <c r="BL199" s="12" t="s">
        <v>305</v>
      </c>
      <c r="BM199" s="12" t="s">
        <v>455</v>
      </c>
    </row>
    <row r="200" s="1" customFormat="1" ht="16.5" customHeight="1">
      <c r="B200" s="33"/>
      <c r="C200" s="211" t="s">
        <v>456</v>
      </c>
      <c r="D200" s="211" t="s">
        <v>149</v>
      </c>
      <c r="E200" s="212" t="s">
        <v>457</v>
      </c>
      <c r="F200" s="213" t="s">
        <v>458</v>
      </c>
      <c r="G200" s="214" t="s">
        <v>152</v>
      </c>
      <c r="H200" s="215">
        <v>2</v>
      </c>
      <c r="I200" s="216"/>
      <c r="J200" s="217">
        <f>ROUND(I200*H200,2)</f>
        <v>0</v>
      </c>
      <c r="K200" s="213" t="s">
        <v>153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AR200" s="12" t="s">
        <v>305</v>
      </c>
      <c r="AT200" s="12" t="s">
        <v>149</v>
      </c>
      <c r="AU200" s="12" t="s">
        <v>122</v>
      </c>
      <c r="AY200" s="12" t="s">
        <v>145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122</v>
      </c>
      <c r="BK200" s="222">
        <f>ROUND(I200*H200,2)</f>
        <v>0</v>
      </c>
      <c r="BL200" s="12" t="s">
        <v>305</v>
      </c>
      <c r="BM200" s="12" t="s">
        <v>459</v>
      </c>
    </row>
    <row r="201" s="1" customFormat="1" ht="16.5" customHeight="1">
      <c r="B201" s="33"/>
      <c r="C201" s="211" t="s">
        <v>460</v>
      </c>
      <c r="D201" s="211" t="s">
        <v>149</v>
      </c>
      <c r="E201" s="212" t="s">
        <v>461</v>
      </c>
      <c r="F201" s="213" t="s">
        <v>462</v>
      </c>
      <c r="G201" s="214" t="s">
        <v>152</v>
      </c>
      <c r="H201" s="215">
        <v>3</v>
      </c>
      <c r="I201" s="216"/>
      <c r="J201" s="217">
        <f>ROUND(I201*H201,2)</f>
        <v>0</v>
      </c>
      <c r="K201" s="213" t="s">
        <v>153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0.00012999999999999999</v>
      </c>
      <c r="R201" s="220">
        <f>Q201*H201</f>
        <v>0.00038999999999999994</v>
      </c>
      <c r="S201" s="220">
        <v>0</v>
      </c>
      <c r="T201" s="221">
        <f>S201*H201</f>
        <v>0</v>
      </c>
      <c r="AR201" s="12" t="s">
        <v>305</v>
      </c>
      <c r="AT201" s="12" t="s">
        <v>149</v>
      </c>
      <c r="AU201" s="12" t="s">
        <v>122</v>
      </c>
      <c r="AY201" s="12" t="s">
        <v>145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122</v>
      </c>
      <c r="BK201" s="222">
        <f>ROUND(I201*H201,2)</f>
        <v>0</v>
      </c>
      <c r="BL201" s="12" t="s">
        <v>305</v>
      </c>
      <c r="BM201" s="12" t="s">
        <v>463</v>
      </c>
    </row>
    <row r="202" s="1" customFormat="1" ht="16.5" customHeight="1">
      <c r="B202" s="33"/>
      <c r="C202" s="211" t="s">
        <v>464</v>
      </c>
      <c r="D202" s="211" t="s">
        <v>149</v>
      </c>
      <c r="E202" s="212" t="s">
        <v>465</v>
      </c>
      <c r="F202" s="213" t="s">
        <v>466</v>
      </c>
      <c r="G202" s="214" t="s">
        <v>467</v>
      </c>
      <c r="H202" s="215">
        <v>3</v>
      </c>
      <c r="I202" s="216"/>
      <c r="J202" s="217">
        <f>ROUND(I202*H202,2)</f>
        <v>0</v>
      </c>
      <c r="K202" s="213" t="s">
        <v>153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0.00025000000000000001</v>
      </c>
      <c r="R202" s="220">
        <f>Q202*H202</f>
        <v>0.00075000000000000002</v>
      </c>
      <c r="S202" s="220">
        <v>0</v>
      </c>
      <c r="T202" s="221">
        <f>S202*H202</f>
        <v>0</v>
      </c>
      <c r="AR202" s="12" t="s">
        <v>305</v>
      </c>
      <c r="AT202" s="12" t="s">
        <v>149</v>
      </c>
      <c r="AU202" s="12" t="s">
        <v>122</v>
      </c>
      <c r="AY202" s="12" t="s">
        <v>145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122</v>
      </c>
      <c r="BK202" s="222">
        <f>ROUND(I202*H202,2)</f>
        <v>0</v>
      </c>
      <c r="BL202" s="12" t="s">
        <v>305</v>
      </c>
      <c r="BM202" s="12" t="s">
        <v>468</v>
      </c>
    </row>
    <row r="203" s="1" customFormat="1" ht="16.5" customHeight="1">
      <c r="B203" s="33"/>
      <c r="C203" s="211" t="s">
        <v>469</v>
      </c>
      <c r="D203" s="211" t="s">
        <v>149</v>
      </c>
      <c r="E203" s="212" t="s">
        <v>470</v>
      </c>
      <c r="F203" s="213" t="s">
        <v>471</v>
      </c>
      <c r="G203" s="214" t="s">
        <v>152</v>
      </c>
      <c r="H203" s="215">
        <v>5</v>
      </c>
      <c r="I203" s="216"/>
      <c r="J203" s="217">
        <f>ROUND(I203*H203,2)</f>
        <v>0</v>
      </c>
      <c r="K203" s="213" t="s">
        <v>153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</v>
      </c>
      <c r="R203" s="220">
        <f>Q203*H203</f>
        <v>0</v>
      </c>
      <c r="S203" s="220">
        <v>0.00511</v>
      </c>
      <c r="T203" s="221">
        <f>S203*H203</f>
        <v>0.02555</v>
      </c>
      <c r="AR203" s="12" t="s">
        <v>154</v>
      </c>
      <c r="AT203" s="12" t="s">
        <v>149</v>
      </c>
      <c r="AU203" s="12" t="s">
        <v>122</v>
      </c>
      <c r="AY203" s="12" t="s">
        <v>145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122</v>
      </c>
      <c r="BK203" s="222">
        <f>ROUND(I203*H203,2)</f>
        <v>0</v>
      </c>
      <c r="BL203" s="12" t="s">
        <v>154</v>
      </c>
      <c r="BM203" s="12" t="s">
        <v>472</v>
      </c>
    </row>
    <row r="204" s="1" customFormat="1" ht="16.5" customHeight="1">
      <c r="B204" s="33"/>
      <c r="C204" s="211" t="s">
        <v>473</v>
      </c>
      <c r="D204" s="211" t="s">
        <v>149</v>
      </c>
      <c r="E204" s="212" t="s">
        <v>474</v>
      </c>
      <c r="F204" s="213" t="s">
        <v>475</v>
      </c>
      <c r="G204" s="214" t="s">
        <v>152</v>
      </c>
      <c r="H204" s="215">
        <v>4</v>
      </c>
      <c r="I204" s="216"/>
      <c r="J204" s="217">
        <f>ROUND(I204*H204,2)</f>
        <v>0</v>
      </c>
      <c r="K204" s="213" t="s">
        <v>153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0.00027999999999999998</v>
      </c>
      <c r="R204" s="220">
        <f>Q204*H204</f>
        <v>0.0011199999999999999</v>
      </c>
      <c r="S204" s="220">
        <v>0</v>
      </c>
      <c r="T204" s="221">
        <f>S204*H204</f>
        <v>0</v>
      </c>
      <c r="AR204" s="12" t="s">
        <v>305</v>
      </c>
      <c r="AT204" s="12" t="s">
        <v>149</v>
      </c>
      <c r="AU204" s="12" t="s">
        <v>122</v>
      </c>
      <c r="AY204" s="12" t="s">
        <v>145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122</v>
      </c>
      <c r="BK204" s="222">
        <f>ROUND(I204*H204,2)</f>
        <v>0</v>
      </c>
      <c r="BL204" s="12" t="s">
        <v>305</v>
      </c>
      <c r="BM204" s="12" t="s">
        <v>476</v>
      </c>
    </row>
    <row r="205" s="1" customFormat="1" ht="16.5" customHeight="1">
      <c r="B205" s="33"/>
      <c r="C205" s="211" t="s">
        <v>477</v>
      </c>
      <c r="D205" s="211" t="s">
        <v>149</v>
      </c>
      <c r="E205" s="212" t="s">
        <v>478</v>
      </c>
      <c r="F205" s="213" t="s">
        <v>479</v>
      </c>
      <c r="G205" s="214" t="s">
        <v>152</v>
      </c>
      <c r="H205" s="215">
        <v>1</v>
      </c>
      <c r="I205" s="216"/>
      <c r="J205" s="217">
        <f>ROUND(I205*H205,2)</f>
        <v>0</v>
      </c>
      <c r="K205" s="213" t="s">
        <v>153</v>
      </c>
      <c r="L205" s="38"/>
      <c r="M205" s="218" t="s">
        <v>1</v>
      </c>
      <c r="N205" s="219" t="s">
        <v>42</v>
      </c>
      <c r="O205" s="74"/>
      <c r="P205" s="220">
        <f>O205*H205</f>
        <v>0</v>
      </c>
      <c r="Q205" s="220">
        <v>0.00056999999999999998</v>
      </c>
      <c r="R205" s="220">
        <f>Q205*H205</f>
        <v>0.00056999999999999998</v>
      </c>
      <c r="S205" s="220">
        <v>0</v>
      </c>
      <c r="T205" s="221">
        <f>S205*H205</f>
        <v>0</v>
      </c>
      <c r="AR205" s="12" t="s">
        <v>305</v>
      </c>
      <c r="AT205" s="12" t="s">
        <v>149</v>
      </c>
      <c r="AU205" s="12" t="s">
        <v>122</v>
      </c>
      <c r="AY205" s="12" t="s">
        <v>145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122</v>
      </c>
      <c r="BK205" s="222">
        <f>ROUND(I205*H205,2)</f>
        <v>0</v>
      </c>
      <c r="BL205" s="12" t="s">
        <v>305</v>
      </c>
      <c r="BM205" s="12" t="s">
        <v>480</v>
      </c>
    </row>
    <row r="206" s="1" customFormat="1" ht="16.5" customHeight="1">
      <c r="B206" s="33"/>
      <c r="C206" s="223" t="s">
        <v>481</v>
      </c>
      <c r="D206" s="223" t="s">
        <v>231</v>
      </c>
      <c r="E206" s="224" t="s">
        <v>482</v>
      </c>
      <c r="F206" s="225" t="s">
        <v>483</v>
      </c>
      <c r="G206" s="226" t="s">
        <v>152</v>
      </c>
      <c r="H206" s="227">
        <v>1</v>
      </c>
      <c r="I206" s="228"/>
      <c r="J206" s="229">
        <f>ROUND(I206*H206,2)</f>
        <v>0</v>
      </c>
      <c r="K206" s="225" t="s">
        <v>153</v>
      </c>
      <c r="L206" s="230"/>
      <c r="M206" s="231" t="s">
        <v>1</v>
      </c>
      <c r="N206" s="232" t="s">
        <v>42</v>
      </c>
      <c r="O206" s="74"/>
      <c r="P206" s="220">
        <f>O206*H206</f>
        <v>0</v>
      </c>
      <c r="Q206" s="220">
        <v>0.0018</v>
      </c>
      <c r="R206" s="220">
        <f>Q206*H206</f>
        <v>0.0018</v>
      </c>
      <c r="S206" s="220">
        <v>0</v>
      </c>
      <c r="T206" s="221">
        <f>S206*H206</f>
        <v>0</v>
      </c>
      <c r="AR206" s="12" t="s">
        <v>318</v>
      </c>
      <c r="AT206" s="12" t="s">
        <v>231</v>
      </c>
      <c r="AU206" s="12" t="s">
        <v>122</v>
      </c>
      <c r="AY206" s="12" t="s">
        <v>145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122</v>
      </c>
      <c r="BK206" s="222">
        <f>ROUND(I206*H206,2)</f>
        <v>0</v>
      </c>
      <c r="BL206" s="12" t="s">
        <v>305</v>
      </c>
      <c r="BM206" s="12" t="s">
        <v>484</v>
      </c>
    </row>
    <row r="207" s="1" customFormat="1" ht="16.5" customHeight="1">
      <c r="B207" s="33"/>
      <c r="C207" s="211" t="s">
        <v>485</v>
      </c>
      <c r="D207" s="211" t="s">
        <v>149</v>
      </c>
      <c r="E207" s="212" t="s">
        <v>486</v>
      </c>
      <c r="F207" s="213" t="s">
        <v>487</v>
      </c>
      <c r="G207" s="214" t="s">
        <v>168</v>
      </c>
      <c r="H207" s="215">
        <v>18</v>
      </c>
      <c r="I207" s="216"/>
      <c r="J207" s="217">
        <f>ROUND(I207*H207,2)</f>
        <v>0</v>
      </c>
      <c r="K207" s="213" t="s">
        <v>153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0.00019000000000000001</v>
      </c>
      <c r="R207" s="220">
        <f>Q207*H207</f>
        <v>0.0034200000000000003</v>
      </c>
      <c r="S207" s="220">
        <v>0</v>
      </c>
      <c r="T207" s="221">
        <f>S207*H207</f>
        <v>0</v>
      </c>
      <c r="AR207" s="12" t="s">
        <v>305</v>
      </c>
      <c r="AT207" s="12" t="s">
        <v>149</v>
      </c>
      <c r="AU207" s="12" t="s">
        <v>122</v>
      </c>
      <c r="AY207" s="12" t="s">
        <v>145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122</v>
      </c>
      <c r="BK207" s="222">
        <f>ROUND(I207*H207,2)</f>
        <v>0</v>
      </c>
      <c r="BL207" s="12" t="s">
        <v>305</v>
      </c>
      <c r="BM207" s="12" t="s">
        <v>488</v>
      </c>
    </row>
    <row r="208" s="1" customFormat="1" ht="16.5" customHeight="1">
      <c r="B208" s="33"/>
      <c r="C208" s="211" t="s">
        <v>489</v>
      </c>
      <c r="D208" s="211" t="s">
        <v>149</v>
      </c>
      <c r="E208" s="212" t="s">
        <v>490</v>
      </c>
      <c r="F208" s="213" t="s">
        <v>491</v>
      </c>
      <c r="G208" s="214" t="s">
        <v>168</v>
      </c>
      <c r="H208" s="215">
        <v>18</v>
      </c>
      <c r="I208" s="216"/>
      <c r="J208" s="217">
        <f>ROUND(I208*H208,2)</f>
        <v>0</v>
      </c>
      <c r="K208" s="213" t="s">
        <v>153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1.0000000000000001E-05</v>
      </c>
      <c r="R208" s="220">
        <f>Q208*H208</f>
        <v>0.00018000000000000001</v>
      </c>
      <c r="S208" s="220">
        <v>0</v>
      </c>
      <c r="T208" s="221">
        <f>S208*H208</f>
        <v>0</v>
      </c>
      <c r="AR208" s="12" t="s">
        <v>305</v>
      </c>
      <c r="AT208" s="12" t="s">
        <v>149</v>
      </c>
      <c r="AU208" s="12" t="s">
        <v>122</v>
      </c>
      <c r="AY208" s="12" t="s">
        <v>145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122</v>
      </c>
      <c r="BK208" s="222">
        <f>ROUND(I208*H208,2)</f>
        <v>0</v>
      </c>
      <c r="BL208" s="12" t="s">
        <v>305</v>
      </c>
      <c r="BM208" s="12" t="s">
        <v>492</v>
      </c>
    </row>
    <row r="209" s="1" customFormat="1" ht="16.5" customHeight="1">
      <c r="B209" s="33"/>
      <c r="C209" s="211" t="s">
        <v>493</v>
      </c>
      <c r="D209" s="211" t="s">
        <v>149</v>
      </c>
      <c r="E209" s="212" t="s">
        <v>494</v>
      </c>
      <c r="F209" s="213" t="s">
        <v>495</v>
      </c>
      <c r="G209" s="214" t="s">
        <v>185</v>
      </c>
      <c r="H209" s="215">
        <v>0.021000000000000001</v>
      </c>
      <c r="I209" s="216"/>
      <c r="J209" s="217">
        <f>ROUND(I209*H209,2)</f>
        <v>0</v>
      </c>
      <c r="K209" s="213" t="s">
        <v>153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2" t="s">
        <v>154</v>
      </c>
      <c r="AT209" s="12" t="s">
        <v>149</v>
      </c>
      <c r="AU209" s="12" t="s">
        <v>122</v>
      </c>
      <c r="AY209" s="12" t="s">
        <v>145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122</v>
      </c>
      <c r="BK209" s="222">
        <f>ROUND(I209*H209,2)</f>
        <v>0</v>
      </c>
      <c r="BL209" s="12" t="s">
        <v>154</v>
      </c>
      <c r="BM209" s="12" t="s">
        <v>496</v>
      </c>
    </row>
    <row r="210" s="1" customFormat="1" ht="16.5" customHeight="1">
      <c r="B210" s="33"/>
      <c r="C210" s="211" t="s">
        <v>497</v>
      </c>
      <c r="D210" s="211" t="s">
        <v>149</v>
      </c>
      <c r="E210" s="212" t="s">
        <v>498</v>
      </c>
      <c r="F210" s="213" t="s">
        <v>499</v>
      </c>
      <c r="G210" s="214" t="s">
        <v>185</v>
      </c>
      <c r="H210" s="215">
        <v>0.021000000000000001</v>
      </c>
      <c r="I210" s="216"/>
      <c r="J210" s="217">
        <f>ROUND(I210*H210,2)</f>
        <v>0</v>
      </c>
      <c r="K210" s="213" t="s">
        <v>153</v>
      </c>
      <c r="L210" s="38"/>
      <c r="M210" s="218" t="s">
        <v>1</v>
      </c>
      <c r="N210" s="219" t="s">
        <v>42</v>
      </c>
      <c r="O210" s="74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AR210" s="12" t="s">
        <v>305</v>
      </c>
      <c r="AT210" s="12" t="s">
        <v>149</v>
      </c>
      <c r="AU210" s="12" t="s">
        <v>122</v>
      </c>
      <c r="AY210" s="12" t="s">
        <v>145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2" t="s">
        <v>122</v>
      </c>
      <c r="BK210" s="222">
        <f>ROUND(I210*H210,2)</f>
        <v>0</v>
      </c>
      <c r="BL210" s="12" t="s">
        <v>305</v>
      </c>
      <c r="BM210" s="12" t="s">
        <v>500</v>
      </c>
    </row>
    <row r="211" s="10" customFormat="1" ht="22.8" customHeight="1">
      <c r="B211" s="195"/>
      <c r="C211" s="196"/>
      <c r="D211" s="197" t="s">
        <v>69</v>
      </c>
      <c r="E211" s="209" t="s">
        <v>501</v>
      </c>
      <c r="F211" s="209" t="s">
        <v>502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SUM(P212:P233)</f>
        <v>0</v>
      </c>
      <c r="Q211" s="203"/>
      <c r="R211" s="204">
        <f>SUM(R212:R233)</f>
        <v>0.086019999999999985</v>
      </c>
      <c r="S211" s="203"/>
      <c r="T211" s="205">
        <f>SUM(T212:T233)</f>
        <v>0.10339999999999999</v>
      </c>
      <c r="AR211" s="206" t="s">
        <v>122</v>
      </c>
      <c r="AT211" s="207" t="s">
        <v>69</v>
      </c>
      <c r="AU211" s="207" t="s">
        <v>78</v>
      </c>
      <c r="AY211" s="206" t="s">
        <v>145</v>
      </c>
      <c r="BK211" s="208">
        <f>SUM(BK212:BK233)</f>
        <v>0</v>
      </c>
    </row>
    <row r="212" s="1" customFormat="1" ht="16.5" customHeight="1">
      <c r="B212" s="33"/>
      <c r="C212" s="211" t="s">
        <v>503</v>
      </c>
      <c r="D212" s="211" t="s">
        <v>149</v>
      </c>
      <c r="E212" s="212" t="s">
        <v>504</v>
      </c>
      <c r="F212" s="213" t="s">
        <v>505</v>
      </c>
      <c r="G212" s="214" t="s">
        <v>506</v>
      </c>
      <c r="H212" s="215">
        <v>1</v>
      </c>
      <c r="I212" s="216"/>
      <c r="J212" s="217">
        <f>ROUND(I212*H212,2)</f>
        <v>0</v>
      </c>
      <c r="K212" s="213" t="s">
        <v>1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AR212" s="12" t="s">
        <v>305</v>
      </c>
      <c r="AT212" s="12" t="s">
        <v>149</v>
      </c>
      <c r="AU212" s="12" t="s">
        <v>122</v>
      </c>
      <c r="AY212" s="12" t="s">
        <v>145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122</v>
      </c>
      <c r="BK212" s="222">
        <f>ROUND(I212*H212,2)</f>
        <v>0</v>
      </c>
      <c r="BL212" s="12" t="s">
        <v>305</v>
      </c>
      <c r="BM212" s="12" t="s">
        <v>507</v>
      </c>
    </row>
    <row r="213" s="1" customFormat="1" ht="16.5" customHeight="1">
      <c r="B213" s="33"/>
      <c r="C213" s="211" t="s">
        <v>508</v>
      </c>
      <c r="D213" s="211" t="s">
        <v>149</v>
      </c>
      <c r="E213" s="212" t="s">
        <v>509</v>
      </c>
      <c r="F213" s="213" t="s">
        <v>510</v>
      </c>
      <c r="G213" s="214" t="s">
        <v>438</v>
      </c>
      <c r="H213" s="215">
        <v>1</v>
      </c>
      <c r="I213" s="216"/>
      <c r="J213" s="217">
        <f>ROUND(I213*H213,2)</f>
        <v>0</v>
      </c>
      <c r="K213" s="213" t="s">
        <v>153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0</v>
      </c>
      <c r="R213" s="220">
        <f>Q213*H213</f>
        <v>0</v>
      </c>
      <c r="S213" s="220">
        <v>0.034200000000000001</v>
      </c>
      <c r="T213" s="221">
        <f>S213*H213</f>
        <v>0.034200000000000001</v>
      </c>
      <c r="AR213" s="12" t="s">
        <v>305</v>
      </c>
      <c r="AT213" s="12" t="s">
        <v>149</v>
      </c>
      <c r="AU213" s="12" t="s">
        <v>122</v>
      </c>
      <c r="AY213" s="12" t="s">
        <v>145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122</v>
      </c>
      <c r="BK213" s="222">
        <f>ROUND(I213*H213,2)</f>
        <v>0</v>
      </c>
      <c r="BL213" s="12" t="s">
        <v>305</v>
      </c>
      <c r="BM213" s="12" t="s">
        <v>511</v>
      </c>
    </row>
    <row r="214" s="1" customFormat="1" ht="16.5" customHeight="1">
      <c r="B214" s="33"/>
      <c r="C214" s="211" t="s">
        <v>512</v>
      </c>
      <c r="D214" s="211" t="s">
        <v>149</v>
      </c>
      <c r="E214" s="212" t="s">
        <v>513</v>
      </c>
      <c r="F214" s="213" t="s">
        <v>514</v>
      </c>
      <c r="G214" s="214" t="s">
        <v>438</v>
      </c>
      <c r="H214" s="215">
        <v>1</v>
      </c>
      <c r="I214" s="216"/>
      <c r="J214" s="217">
        <f>ROUND(I214*H214,2)</f>
        <v>0</v>
      </c>
      <c r="K214" s="213" t="s">
        <v>153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0.016920000000000001</v>
      </c>
      <c r="R214" s="220">
        <f>Q214*H214</f>
        <v>0.016920000000000001</v>
      </c>
      <c r="S214" s="220">
        <v>0</v>
      </c>
      <c r="T214" s="221">
        <f>S214*H214</f>
        <v>0</v>
      </c>
      <c r="AR214" s="12" t="s">
        <v>305</v>
      </c>
      <c r="AT214" s="12" t="s">
        <v>149</v>
      </c>
      <c r="AU214" s="12" t="s">
        <v>122</v>
      </c>
      <c r="AY214" s="12" t="s">
        <v>145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122</v>
      </c>
      <c r="BK214" s="222">
        <f>ROUND(I214*H214,2)</f>
        <v>0</v>
      </c>
      <c r="BL214" s="12" t="s">
        <v>305</v>
      </c>
      <c r="BM214" s="12" t="s">
        <v>515</v>
      </c>
    </row>
    <row r="215" s="1" customFormat="1" ht="16.5" customHeight="1">
      <c r="B215" s="33"/>
      <c r="C215" s="211" t="s">
        <v>516</v>
      </c>
      <c r="D215" s="211" t="s">
        <v>149</v>
      </c>
      <c r="E215" s="212" t="s">
        <v>517</v>
      </c>
      <c r="F215" s="213" t="s">
        <v>518</v>
      </c>
      <c r="G215" s="214" t="s">
        <v>438</v>
      </c>
      <c r="H215" s="215">
        <v>1</v>
      </c>
      <c r="I215" s="216"/>
      <c r="J215" s="217">
        <f>ROUND(I215*H215,2)</f>
        <v>0</v>
      </c>
      <c r="K215" s="213" t="s">
        <v>153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</v>
      </c>
      <c r="R215" s="220">
        <f>Q215*H215</f>
        <v>0</v>
      </c>
      <c r="S215" s="220">
        <v>0.019460000000000002</v>
      </c>
      <c r="T215" s="221">
        <f>S215*H215</f>
        <v>0.019460000000000002</v>
      </c>
      <c r="AR215" s="12" t="s">
        <v>305</v>
      </c>
      <c r="AT215" s="12" t="s">
        <v>149</v>
      </c>
      <c r="AU215" s="12" t="s">
        <v>122</v>
      </c>
      <c r="AY215" s="12" t="s">
        <v>145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122</v>
      </c>
      <c r="BK215" s="222">
        <f>ROUND(I215*H215,2)</f>
        <v>0</v>
      </c>
      <c r="BL215" s="12" t="s">
        <v>305</v>
      </c>
      <c r="BM215" s="12" t="s">
        <v>519</v>
      </c>
    </row>
    <row r="216" s="1" customFormat="1" ht="16.5" customHeight="1">
      <c r="B216" s="33"/>
      <c r="C216" s="211" t="s">
        <v>520</v>
      </c>
      <c r="D216" s="211" t="s">
        <v>149</v>
      </c>
      <c r="E216" s="212" t="s">
        <v>521</v>
      </c>
      <c r="F216" s="213" t="s">
        <v>522</v>
      </c>
      <c r="G216" s="214" t="s">
        <v>438</v>
      </c>
      <c r="H216" s="215">
        <v>1</v>
      </c>
      <c r="I216" s="216"/>
      <c r="J216" s="217">
        <f>ROUND(I216*H216,2)</f>
        <v>0</v>
      </c>
      <c r="K216" s="213" t="s">
        <v>153</v>
      </c>
      <c r="L216" s="38"/>
      <c r="M216" s="218" t="s">
        <v>1</v>
      </c>
      <c r="N216" s="219" t="s">
        <v>42</v>
      </c>
      <c r="O216" s="74"/>
      <c r="P216" s="220">
        <f>O216*H216</f>
        <v>0</v>
      </c>
      <c r="Q216" s="220">
        <v>0.010749999999999999</v>
      </c>
      <c r="R216" s="220">
        <f>Q216*H216</f>
        <v>0.010749999999999999</v>
      </c>
      <c r="S216" s="220">
        <v>0</v>
      </c>
      <c r="T216" s="221">
        <f>S216*H216</f>
        <v>0</v>
      </c>
      <c r="AR216" s="12" t="s">
        <v>305</v>
      </c>
      <c r="AT216" s="12" t="s">
        <v>149</v>
      </c>
      <c r="AU216" s="12" t="s">
        <v>122</v>
      </c>
      <c r="AY216" s="12" t="s">
        <v>145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2" t="s">
        <v>122</v>
      </c>
      <c r="BK216" s="222">
        <f>ROUND(I216*H216,2)</f>
        <v>0</v>
      </c>
      <c r="BL216" s="12" t="s">
        <v>305</v>
      </c>
      <c r="BM216" s="12" t="s">
        <v>523</v>
      </c>
    </row>
    <row r="217" s="1" customFormat="1" ht="16.5" customHeight="1">
      <c r="B217" s="33"/>
      <c r="C217" s="223" t="s">
        <v>524</v>
      </c>
      <c r="D217" s="223" t="s">
        <v>231</v>
      </c>
      <c r="E217" s="224" t="s">
        <v>525</v>
      </c>
      <c r="F217" s="225" t="s">
        <v>526</v>
      </c>
      <c r="G217" s="226" t="s">
        <v>152</v>
      </c>
      <c r="H217" s="227">
        <v>1</v>
      </c>
      <c r="I217" s="228"/>
      <c r="J217" s="229">
        <f>ROUND(I217*H217,2)</f>
        <v>0</v>
      </c>
      <c r="K217" s="225" t="s">
        <v>208</v>
      </c>
      <c r="L217" s="230"/>
      <c r="M217" s="231" t="s">
        <v>1</v>
      </c>
      <c r="N217" s="232" t="s">
        <v>42</v>
      </c>
      <c r="O217" s="74"/>
      <c r="P217" s="220">
        <f>O217*H217</f>
        <v>0</v>
      </c>
      <c r="Q217" s="220">
        <v>0.00010000000000000001</v>
      </c>
      <c r="R217" s="220">
        <f>Q217*H217</f>
        <v>0.00010000000000000001</v>
      </c>
      <c r="S217" s="220">
        <v>0</v>
      </c>
      <c r="T217" s="221">
        <f>S217*H217</f>
        <v>0</v>
      </c>
      <c r="AR217" s="12" t="s">
        <v>318</v>
      </c>
      <c r="AT217" s="12" t="s">
        <v>231</v>
      </c>
      <c r="AU217" s="12" t="s">
        <v>122</v>
      </c>
      <c r="AY217" s="12" t="s">
        <v>145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122</v>
      </c>
      <c r="BK217" s="222">
        <f>ROUND(I217*H217,2)</f>
        <v>0</v>
      </c>
      <c r="BL217" s="12" t="s">
        <v>305</v>
      </c>
      <c r="BM217" s="12" t="s">
        <v>527</v>
      </c>
    </row>
    <row r="218" s="1" customFormat="1" ht="16.5" customHeight="1">
      <c r="B218" s="33"/>
      <c r="C218" s="211" t="s">
        <v>528</v>
      </c>
      <c r="D218" s="211" t="s">
        <v>149</v>
      </c>
      <c r="E218" s="212" t="s">
        <v>529</v>
      </c>
      <c r="F218" s="213" t="s">
        <v>530</v>
      </c>
      <c r="G218" s="214" t="s">
        <v>438</v>
      </c>
      <c r="H218" s="215">
        <v>1</v>
      </c>
      <c r="I218" s="216"/>
      <c r="J218" s="217">
        <f>ROUND(I218*H218,2)</f>
        <v>0</v>
      </c>
      <c r="K218" s="213" t="s">
        <v>153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</v>
      </c>
      <c r="R218" s="220">
        <f>Q218*H218</f>
        <v>0</v>
      </c>
      <c r="S218" s="220">
        <v>0.032899999999999999</v>
      </c>
      <c r="T218" s="221">
        <f>S218*H218</f>
        <v>0.032899999999999999</v>
      </c>
      <c r="AR218" s="12" t="s">
        <v>305</v>
      </c>
      <c r="AT218" s="12" t="s">
        <v>149</v>
      </c>
      <c r="AU218" s="12" t="s">
        <v>122</v>
      </c>
      <c r="AY218" s="12" t="s">
        <v>145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122</v>
      </c>
      <c r="BK218" s="222">
        <f>ROUND(I218*H218,2)</f>
        <v>0</v>
      </c>
      <c r="BL218" s="12" t="s">
        <v>305</v>
      </c>
      <c r="BM218" s="12" t="s">
        <v>531</v>
      </c>
    </row>
    <row r="219" s="1" customFormat="1" ht="16.5" customHeight="1">
      <c r="B219" s="33"/>
      <c r="C219" s="211" t="s">
        <v>532</v>
      </c>
      <c r="D219" s="211" t="s">
        <v>149</v>
      </c>
      <c r="E219" s="212" t="s">
        <v>533</v>
      </c>
      <c r="F219" s="213" t="s">
        <v>534</v>
      </c>
      <c r="G219" s="214" t="s">
        <v>438</v>
      </c>
      <c r="H219" s="215">
        <v>1</v>
      </c>
      <c r="I219" s="216"/>
      <c r="J219" s="217">
        <f>ROUND(I219*H219,2)</f>
        <v>0</v>
      </c>
      <c r="K219" s="213" t="s">
        <v>153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0.01234</v>
      </c>
      <c r="R219" s="220">
        <f>Q219*H219</f>
        <v>0.01234</v>
      </c>
      <c r="S219" s="220">
        <v>0</v>
      </c>
      <c r="T219" s="221">
        <f>S219*H219</f>
        <v>0</v>
      </c>
      <c r="AR219" s="12" t="s">
        <v>305</v>
      </c>
      <c r="AT219" s="12" t="s">
        <v>149</v>
      </c>
      <c r="AU219" s="12" t="s">
        <v>122</v>
      </c>
      <c r="AY219" s="12" t="s">
        <v>145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122</v>
      </c>
      <c r="BK219" s="222">
        <f>ROUND(I219*H219,2)</f>
        <v>0</v>
      </c>
      <c r="BL219" s="12" t="s">
        <v>305</v>
      </c>
      <c r="BM219" s="12" t="s">
        <v>535</v>
      </c>
    </row>
    <row r="220" s="1" customFormat="1" ht="16.5" customHeight="1">
      <c r="B220" s="33"/>
      <c r="C220" s="211" t="s">
        <v>536</v>
      </c>
      <c r="D220" s="211" t="s">
        <v>149</v>
      </c>
      <c r="E220" s="212" t="s">
        <v>537</v>
      </c>
      <c r="F220" s="213" t="s">
        <v>538</v>
      </c>
      <c r="G220" s="214" t="s">
        <v>438</v>
      </c>
      <c r="H220" s="215">
        <v>1</v>
      </c>
      <c r="I220" s="216"/>
      <c r="J220" s="217">
        <f>ROUND(I220*H220,2)</f>
        <v>0</v>
      </c>
      <c r="K220" s="213" t="s">
        <v>153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0.01736</v>
      </c>
      <c r="R220" s="220">
        <f>Q220*H220</f>
        <v>0.01736</v>
      </c>
      <c r="S220" s="220">
        <v>0</v>
      </c>
      <c r="T220" s="221">
        <f>S220*H220</f>
        <v>0</v>
      </c>
      <c r="AR220" s="12" t="s">
        <v>305</v>
      </c>
      <c r="AT220" s="12" t="s">
        <v>149</v>
      </c>
      <c r="AU220" s="12" t="s">
        <v>122</v>
      </c>
      <c r="AY220" s="12" t="s">
        <v>145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122</v>
      </c>
      <c r="BK220" s="222">
        <f>ROUND(I220*H220,2)</f>
        <v>0</v>
      </c>
      <c r="BL220" s="12" t="s">
        <v>305</v>
      </c>
      <c r="BM220" s="12" t="s">
        <v>539</v>
      </c>
    </row>
    <row r="221" s="1" customFormat="1" ht="16.5" customHeight="1">
      <c r="B221" s="33"/>
      <c r="C221" s="211" t="s">
        <v>540</v>
      </c>
      <c r="D221" s="211" t="s">
        <v>149</v>
      </c>
      <c r="E221" s="212" t="s">
        <v>541</v>
      </c>
      <c r="F221" s="213" t="s">
        <v>542</v>
      </c>
      <c r="G221" s="214" t="s">
        <v>438</v>
      </c>
      <c r="H221" s="215">
        <v>1</v>
      </c>
      <c r="I221" s="216"/>
      <c r="J221" s="217">
        <f>ROUND(I221*H221,2)</f>
        <v>0</v>
      </c>
      <c r="K221" s="213" t="s">
        <v>153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0.020209999999999999</v>
      </c>
      <c r="R221" s="220">
        <f>Q221*H221</f>
        <v>0.020209999999999999</v>
      </c>
      <c r="S221" s="220">
        <v>0</v>
      </c>
      <c r="T221" s="221">
        <f>S221*H221</f>
        <v>0</v>
      </c>
      <c r="AR221" s="12" t="s">
        <v>305</v>
      </c>
      <c r="AT221" s="12" t="s">
        <v>149</v>
      </c>
      <c r="AU221" s="12" t="s">
        <v>122</v>
      </c>
      <c r="AY221" s="12" t="s">
        <v>145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122</v>
      </c>
      <c r="BK221" s="222">
        <f>ROUND(I221*H221,2)</f>
        <v>0</v>
      </c>
      <c r="BL221" s="12" t="s">
        <v>305</v>
      </c>
      <c r="BM221" s="12" t="s">
        <v>543</v>
      </c>
    </row>
    <row r="222" s="1" customFormat="1" ht="16.5" customHeight="1">
      <c r="B222" s="33"/>
      <c r="C222" s="211" t="s">
        <v>544</v>
      </c>
      <c r="D222" s="211" t="s">
        <v>149</v>
      </c>
      <c r="E222" s="212" t="s">
        <v>545</v>
      </c>
      <c r="F222" s="213" t="s">
        <v>546</v>
      </c>
      <c r="G222" s="214" t="s">
        <v>438</v>
      </c>
      <c r="H222" s="215">
        <v>1</v>
      </c>
      <c r="I222" s="216"/>
      <c r="J222" s="217">
        <f>ROUND(I222*H222,2)</f>
        <v>0</v>
      </c>
      <c r="K222" s="213" t="s">
        <v>153</v>
      </c>
      <c r="L222" s="38"/>
      <c r="M222" s="218" t="s">
        <v>1</v>
      </c>
      <c r="N222" s="219" t="s">
        <v>42</v>
      </c>
      <c r="O222" s="74"/>
      <c r="P222" s="220">
        <f>O222*H222</f>
        <v>0</v>
      </c>
      <c r="Q222" s="220">
        <v>0</v>
      </c>
      <c r="R222" s="220">
        <f>Q222*H222</f>
        <v>0</v>
      </c>
      <c r="S222" s="220">
        <v>0.0091999999999999998</v>
      </c>
      <c r="T222" s="221">
        <f>S222*H222</f>
        <v>0.0091999999999999998</v>
      </c>
      <c r="AR222" s="12" t="s">
        <v>305</v>
      </c>
      <c r="AT222" s="12" t="s">
        <v>149</v>
      </c>
      <c r="AU222" s="12" t="s">
        <v>122</v>
      </c>
      <c r="AY222" s="12" t="s">
        <v>145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2" t="s">
        <v>122</v>
      </c>
      <c r="BK222" s="222">
        <f>ROUND(I222*H222,2)</f>
        <v>0</v>
      </c>
      <c r="BL222" s="12" t="s">
        <v>305</v>
      </c>
      <c r="BM222" s="12" t="s">
        <v>547</v>
      </c>
    </row>
    <row r="223" s="1" customFormat="1" ht="16.5" customHeight="1">
      <c r="B223" s="33"/>
      <c r="C223" s="211" t="s">
        <v>548</v>
      </c>
      <c r="D223" s="211" t="s">
        <v>149</v>
      </c>
      <c r="E223" s="212" t="s">
        <v>549</v>
      </c>
      <c r="F223" s="213" t="s">
        <v>550</v>
      </c>
      <c r="G223" s="214" t="s">
        <v>438</v>
      </c>
      <c r="H223" s="215">
        <v>1</v>
      </c>
      <c r="I223" s="216"/>
      <c r="J223" s="217">
        <f>ROUND(I223*H223,2)</f>
        <v>0</v>
      </c>
      <c r="K223" s="213" t="s">
        <v>153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0.00164</v>
      </c>
      <c r="R223" s="220">
        <f>Q223*H223</f>
        <v>0.00164</v>
      </c>
      <c r="S223" s="220">
        <v>0</v>
      </c>
      <c r="T223" s="221">
        <f>S223*H223</f>
        <v>0</v>
      </c>
      <c r="AR223" s="12" t="s">
        <v>305</v>
      </c>
      <c r="AT223" s="12" t="s">
        <v>149</v>
      </c>
      <c r="AU223" s="12" t="s">
        <v>122</v>
      </c>
      <c r="AY223" s="12" t="s">
        <v>145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122</v>
      </c>
      <c r="BK223" s="222">
        <f>ROUND(I223*H223,2)</f>
        <v>0</v>
      </c>
      <c r="BL223" s="12" t="s">
        <v>305</v>
      </c>
      <c r="BM223" s="12" t="s">
        <v>551</v>
      </c>
    </row>
    <row r="224" s="1" customFormat="1" ht="16.5" customHeight="1">
      <c r="B224" s="33"/>
      <c r="C224" s="211" t="s">
        <v>552</v>
      </c>
      <c r="D224" s="211" t="s">
        <v>149</v>
      </c>
      <c r="E224" s="212" t="s">
        <v>553</v>
      </c>
      <c r="F224" s="213" t="s">
        <v>554</v>
      </c>
      <c r="G224" s="214" t="s">
        <v>152</v>
      </c>
      <c r="H224" s="215">
        <v>2</v>
      </c>
      <c r="I224" s="216"/>
      <c r="J224" s="217">
        <f>ROUND(I224*H224,2)</f>
        <v>0</v>
      </c>
      <c r="K224" s="213" t="s">
        <v>208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0.00109</v>
      </c>
      <c r="R224" s="220">
        <f>Q224*H224</f>
        <v>0.0021800000000000001</v>
      </c>
      <c r="S224" s="220">
        <v>0</v>
      </c>
      <c r="T224" s="221">
        <f>S224*H224</f>
        <v>0</v>
      </c>
      <c r="AR224" s="12" t="s">
        <v>305</v>
      </c>
      <c r="AT224" s="12" t="s">
        <v>149</v>
      </c>
      <c r="AU224" s="12" t="s">
        <v>122</v>
      </c>
      <c r="AY224" s="12" t="s">
        <v>145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122</v>
      </c>
      <c r="BK224" s="222">
        <f>ROUND(I224*H224,2)</f>
        <v>0</v>
      </c>
      <c r="BL224" s="12" t="s">
        <v>305</v>
      </c>
      <c r="BM224" s="12" t="s">
        <v>555</v>
      </c>
    </row>
    <row r="225" s="1" customFormat="1" ht="16.5" customHeight="1">
      <c r="B225" s="33"/>
      <c r="C225" s="211" t="s">
        <v>556</v>
      </c>
      <c r="D225" s="211" t="s">
        <v>149</v>
      </c>
      <c r="E225" s="212" t="s">
        <v>557</v>
      </c>
      <c r="F225" s="213" t="s">
        <v>558</v>
      </c>
      <c r="G225" s="214" t="s">
        <v>438</v>
      </c>
      <c r="H225" s="215">
        <v>2</v>
      </c>
      <c r="I225" s="216"/>
      <c r="J225" s="217">
        <f>ROUND(I225*H225,2)</f>
        <v>0</v>
      </c>
      <c r="K225" s="213" t="s">
        <v>153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0.00156</v>
      </c>
      <c r="T225" s="221">
        <f>S225*H225</f>
        <v>0.0031199999999999999</v>
      </c>
      <c r="AR225" s="12" t="s">
        <v>305</v>
      </c>
      <c r="AT225" s="12" t="s">
        <v>149</v>
      </c>
      <c r="AU225" s="12" t="s">
        <v>122</v>
      </c>
      <c r="AY225" s="12" t="s">
        <v>145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122</v>
      </c>
      <c r="BK225" s="222">
        <f>ROUND(I225*H225,2)</f>
        <v>0</v>
      </c>
      <c r="BL225" s="12" t="s">
        <v>305</v>
      </c>
      <c r="BM225" s="12" t="s">
        <v>559</v>
      </c>
    </row>
    <row r="226" s="1" customFormat="1" ht="16.5" customHeight="1">
      <c r="B226" s="33"/>
      <c r="C226" s="211" t="s">
        <v>560</v>
      </c>
      <c r="D226" s="211" t="s">
        <v>149</v>
      </c>
      <c r="E226" s="212" t="s">
        <v>561</v>
      </c>
      <c r="F226" s="213" t="s">
        <v>562</v>
      </c>
      <c r="G226" s="214" t="s">
        <v>438</v>
      </c>
      <c r="H226" s="215">
        <v>1</v>
      </c>
      <c r="I226" s="216"/>
      <c r="J226" s="217">
        <f>ROUND(I226*H226,2)</f>
        <v>0</v>
      </c>
      <c r="K226" s="213" t="s">
        <v>153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</v>
      </c>
      <c r="R226" s="220">
        <f>Q226*H226</f>
        <v>0</v>
      </c>
      <c r="S226" s="220">
        <v>0.00085999999999999998</v>
      </c>
      <c r="T226" s="221">
        <f>S226*H226</f>
        <v>0.00085999999999999998</v>
      </c>
      <c r="AR226" s="12" t="s">
        <v>305</v>
      </c>
      <c r="AT226" s="12" t="s">
        <v>149</v>
      </c>
      <c r="AU226" s="12" t="s">
        <v>122</v>
      </c>
      <c r="AY226" s="12" t="s">
        <v>145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122</v>
      </c>
      <c r="BK226" s="222">
        <f>ROUND(I226*H226,2)</f>
        <v>0</v>
      </c>
      <c r="BL226" s="12" t="s">
        <v>305</v>
      </c>
      <c r="BM226" s="12" t="s">
        <v>563</v>
      </c>
    </row>
    <row r="227" s="1" customFormat="1" ht="16.5" customHeight="1">
      <c r="B227" s="33"/>
      <c r="C227" s="211" t="s">
        <v>564</v>
      </c>
      <c r="D227" s="211" t="s">
        <v>149</v>
      </c>
      <c r="E227" s="212" t="s">
        <v>565</v>
      </c>
      <c r="F227" s="213" t="s">
        <v>566</v>
      </c>
      <c r="G227" s="214" t="s">
        <v>438</v>
      </c>
      <c r="H227" s="215">
        <v>1</v>
      </c>
      <c r="I227" s="216"/>
      <c r="J227" s="217">
        <f>ROUND(I227*H227,2)</f>
        <v>0</v>
      </c>
      <c r="K227" s="213" t="s">
        <v>153</v>
      </c>
      <c r="L227" s="38"/>
      <c r="M227" s="218" t="s">
        <v>1</v>
      </c>
      <c r="N227" s="219" t="s">
        <v>42</v>
      </c>
      <c r="O227" s="74"/>
      <c r="P227" s="220">
        <f>O227*H227</f>
        <v>0</v>
      </c>
      <c r="Q227" s="220">
        <v>0.0018400000000000001</v>
      </c>
      <c r="R227" s="220">
        <f>Q227*H227</f>
        <v>0.0018400000000000001</v>
      </c>
      <c r="S227" s="220">
        <v>0</v>
      </c>
      <c r="T227" s="221">
        <f>S227*H227</f>
        <v>0</v>
      </c>
      <c r="AR227" s="12" t="s">
        <v>305</v>
      </c>
      <c r="AT227" s="12" t="s">
        <v>149</v>
      </c>
      <c r="AU227" s="12" t="s">
        <v>122</v>
      </c>
      <c r="AY227" s="12" t="s">
        <v>145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122</v>
      </c>
      <c r="BK227" s="222">
        <f>ROUND(I227*H227,2)</f>
        <v>0</v>
      </c>
      <c r="BL227" s="12" t="s">
        <v>305</v>
      </c>
      <c r="BM227" s="12" t="s">
        <v>567</v>
      </c>
    </row>
    <row r="228" s="1" customFormat="1" ht="16.5" customHeight="1">
      <c r="B228" s="33"/>
      <c r="C228" s="211" t="s">
        <v>568</v>
      </c>
      <c r="D228" s="211" t="s">
        <v>149</v>
      </c>
      <c r="E228" s="212" t="s">
        <v>569</v>
      </c>
      <c r="F228" s="213" t="s">
        <v>570</v>
      </c>
      <c r="G228" s="214" t="s">
        <v>438</v>
      </c>
      <c r="H228" s="215">
        <v>1</v>
      </c>
      <c r="I228" s="216"/>
      <c r="J228" s="217">
        <f>ROUND(I228*H228,2)</f>
        <v>0</v>
      </c>
      <c r="K228" s="213" t="s">
        <v>153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0.0018400000000000001</v>
      </c>
      <c r="R228" s="220">
        <f>Q228*H228</f>
        <v>0.0018400000000000001</v>
      </c>
      <c r="S228" s="220">
        <v>0</v>
      </c>
      <c r="T228" s="221">
        <f>S228*H228</f>
        <v>0</v>
      </c>
      <c r="AR228" s="12" t="s">
        <v>305</v>
      </c>
      <c r="AT228" s="12" t="s">
        <v>149</v>
      </c>
      <c r="AU228" s="12" t="s">
        <v>122</v>
      </c>
      <c r="AY228" s="12" t="s">
        <v>145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122</v>
      </c>
      <c r="BK228" s="222">
        <f>ROUND(I228*H228,2)</f>
        <v>0</v>
      </c>
      <c r="BL228" s="12" t="s">
        <v>305</v>
      </c>
      <c r="BM228" s="12" t="s">
        <v>571</v>
      </c>
    </row>
    <row r="229" s="1" customFormat="1" ht="16.5" customHeight="1">
      <c r="B229" s="33"/>
      <c r="C229" s="211" t="s">
        <v>572</v>
      </c>
      <c r="D229" s="211" t="s">
        <v>149</v>
      </c>
      <c r="E229" s="212" t="s">
        <v>573</v>
      </c>
      <c r="F229" s="213" t="s">
        <v>574</v>
      </c>
      <c r="G229" s="214" t="s">
        <v>152</v>
      </c>
      <c r="H229" s="215">
        <v>3</v>
      </c>
      <c r="I229" s="216"/>
      <c r="J229" s="217">
        <f>ROUND(I229*H229,2)</f>
        <v>0</v>
      </c>
      <c r="K229" s="213" t="s">
        <v>153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</v>
      </c>
      <c r="R229" s="220">
        <f>Q229*H229</f>
        <v>0</v>
      </c>
      <c r="S229" s="220">
        <v>0.00122</v>
      </c>
      <c r="T229" s="221">
        <f>S229*H229</f>
        <v>0.0036600000000000001</v>
      </c>
      <c r="AR229" s="12" t="s">
        <v>305</v>
      </c>
      <c r="AT229" s="12" t="s">
        <v>149</v>
      </c>
      <c r="AU229" s="12" t="s">
        <v>122</v>
      </c>
      <c r="AY229" s="12" t="s">
        <v>145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122</v>
      </c>
      <c r="BK229" s="222">
        <f>ROUND(I229*H229,2)</f>
        <v>0</v>
      </c>
      <c r="BL229" s="12" t="s">
        <v>305</v>
      </c>
      <c r="BM229" s="12" t="s">
        <v>575</v>
      </c>
    </row>
    <row r="230" s="1" customFormat="1" ht="16.5" customHeight="1">
      <c r="B230" s="33"/>
      <c r="C230" s="211" t="s">
        <v>576</v>
      </c>
      <c r="D230" s="211" t="s">
        <v>149</v>
      </c>
      <c r="E230" s="212" t="s">
        <v>577</v>
      </c>
      <c r="F230" s="213" t="s">
        <v>578</v>
      </c>
      <c r="G230" s="214" t="s">
        <v>152</v>
      </c>
      <c r="H230" s="215">
        <v>1</v>
      </c>
      <c r="I230" s="216"/>
      <c r="J230" s="217">
        <f>ROUND(I230*H230,2)</f>
        <v>0</v>
      </c>
      <c r="K230" s="213" t="s">
        <v>153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0.00036999999999999999</v>
      </c>
      <c r="R230" s="220">
        <f>Q230*H230</f>
        <v>0.00036999999999999999</v>
      </c>
      <c r="S230" s="220">
        <v>0</v>
      </c>
      <c r="T230" s="221">
        <f>S230*H230</f>
        <v>0</v>
      </c>
      <c r="AR230" s="12" t="s">
        <v>305</v>
      </c>
      <c r="AT230" s="12" t="s">
        <v>149</v>
      </c>
      <c r="AU230" s="12" t="s">
        <v>122</v>
      </c>
      <c r="AY230" s="12" t="s">
        <v>145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122</v>
      </c>
      <c r="BK230" s="222">
        <f>ROUND(I230*H230,2)</f>
        <v>0</v>
      </c>
      <c r="BL230" s="12" t="s">
        <v>305</v>
      </c>
      <c r="BM230" s="12" t="s">
        <v>579</v>
      </c>
    </row>
    <row r="231" s="1" customFormat="1" ht="16.5" customHeight="1">
      <c r="B231" s="33"/>
      <c r="C231" s="211" t="s">
        <v>580</v>
      </c>
      <c r="D231" s="211" t="s">
        <v>149</v>
      </c>
      <c r="E231" s="212" t="s">
        <v>581</v>
      </c>
      <c r="F231" s="213" t="s">
        <v>582</v>
      </c>
      <c r="G231" s="214" t="s">
        <v>152</v>
      </c>
      <c r="H231" s="215">
        <v>1</v>
      </c>
      <c r="I231" s="216"/>
      <c r="J231" s="217">
        <f>ROUND(I231*H231,2)</f>
        <v>0</v>
      </c>
      <c r="K231" s="213" t="s">
        <v>153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0.00046999999999999999</v>
      </c>
      <c r="R231" s="220">
        <f>Q231*H231</f>
        <v>0.00046999999999999999</v>
      </c>
      <c r="S231" s="220">
        <v>0</v>
      </c>
      <c r="T231" s="221">
        <f>S231*H231</f>
        <v>0</v>
      </c>
      <c r="AR231" s="12" t="s">
        <v>305</v>
      </c>
      <c r="AT231" s="12" t="s">
        <v>149</v>
      </c>
      <c r="AU231" s="12" t="s">
        <v>122</v>
      </c>
      <c r="AY231" s="12" t="s">
        <v>145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122</v>
      </c>
      <c r="BK231" s="222">
        <f>ROUND(I231*H231,2)</f>
        <v>0</v>
      </c>
      <c r="BL231" s="12" t="s">
        <v>305</v>
      </c>
      <c r="BM231" s="12" t="s">
        <v>583</v>
      </c>
    </row>
    <row r="232" s="1" customFormat="1" ht="16.5" customHeight="1">
      <c r="B232" s="33"/>
      <c r="C232" s="211" t="s">
        <v>584</v>
      </c>
      <c r="D232" s="211" t="s">
        <v>149</v>
      </c>
      <c r="E232" s="212" t="s">
        <v>585</v>
      </c>
      <c r="F232" s="213" t="s">
        <v>586</v>
      </c>
      <c r="G232" s="214" t="s">
        <v>185</v>
      </c>
      <c r="H232" s="215">
        <v>0.085999999999999993</v>
      </c>
      <c r="I232" s="216"/>
      <c r="J232" s="217">
        <f>ROUND(I232*H232,2)</f>
        <v>0</v>
      </c>
      <c r="K232" s="213" t="s">
        <v>153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2" t="s">
        <v>305</v>
      </c>
      <c r="AT232" s="12" t="s">
        <v>149</v>
      </c>
      <c r="AU232" s="12" t="s">
        <v>122</v>
      </c>
      <c r="AY232" s="12" t="s">
        <v>145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122</v>
      </c>
      <c r="BK232" s="222">
        <f>ROUND(I232*H232,2)</f>
        <v>0</v>
      </c>
      <c r="BL232" s="12" t="s">
        <v>305</v>
      </c>
      <c r="BM232" s="12" t="s">
        <v>587</v>
      </c>
    </row>
    <row r="233" s="1" customFormat="1" ht="16.5" customHeight="1">
      <c r="B233" s="33"/>
      <c r="C233" s="211" t="s">
        <v>588</v>
      </c>
      <c r="D233" s="211" t="s">
        <v>149</v>
      </c>
      <c r="E233" s="212" t="s">
        <v>589</v>
      </c>
      <c r="F233" s="213" t="s">
        <v>590</v>
      </c>
      <c r="G233" s="214" t="s">
        <v>185</v>
      </c>
      <c r="H233" s="215">
        <v>0.085999999999999993</v>
      </c>
      <c r="I233" s="216"/>
      <c r="J233" s="217">
        <f>ROUND(I233*H233,2)</f>
        <v>0</v>
      </c>
      <c r="K233" s="213" t="s">
        <v>153</v>
      </c>
      <c r="L233" s="38"/>
      <c r="M233" s="218" t="s">
        <v>1</v>
      </c>
      <c r="N233" s="219" t="s">
        <v>42</v>
      </c>
      <c r="O233" s="74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AR233" s="12" t="s">
        <v>305</v>
      </c>
      <c r="AT233" s="12" t="s">
        <v>149</v>
      </c>
      <c r="AU233" s="12" t="s">
        <v>122</v>
      </c>
      <c r="AY233" s="12" t="s">
        <v>145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2" t="s">
        <v>122</v>
      </c>
      <c r="BK233" s="222">
        <f>ROUND(I233*H233,2)</f>
        <v>0</v>
      </c>
      <c r="BL233" s="12" t="s">
        <v>305</v>
      </c>
      <c r="BM233" s="12" t="s">
        <v>591</v>
      </c>
    </row>
    <row r="234" s="10" customFormat="1" ht="22.8" customHeight="1">
      <c r="B234" s="195"/>
      <c r="C234" s="196"/>
      <c r="D234" s="197" t="s">
        <v>69</v>
      </c>
      <c r="E234" s="209" t="s">
        <v>592</v>
      </c>
      <c r="F234" s="209" t="s">
        <v>593</v>
      </c>
      <c r="G234" s="196"/>
      <c r="H234" s="196"/>
      <c r="I234" s="199"/>
      <c r="J234" s="210">
        <f>BK234</f>
        <v>0</v>
      </c>
      <c r="K234" s="196"/>
      <c r="L234" s="201"/>
      <c r="M234" s="202"/>
      <c r="N234" s="203"/>
      <c r="O234" s="203"/>
      <c r="P234" s="204">
        <f>SUM(P235:P239)</f>
        <v>0</v>
      </c>
      <c r="Q234" s="203"/>
      <c r="R234" s="204">
        <f>SUM(R235:R239)</f>
        <v>0.019300000000000001</v>
      </c>
      <c r="S234" s="203"/>
      <c r="T234" s="205">
        <f>SUM(T235:T239)</f>
        <v>0</v>
      </c>
      <c r="AR234" s="206" t="s">
        <v>122</v>
      </c>
      <c r="AT234" s="207" t="s">
        <v>69</v>
      </c>
      <c r="AU234" s="207" t="s">
        <v>78</v>
      </c>
      <c r="AY234" s="206" t="s">
        <v>145</v>
      </c>
      <c r="BK234" s="208">
        <f>SUM(BK235:BK239)</f>
        <v>0</v>
      </c>
    </row>
    <row r="235" s="1" customFormat="1" ht="16.5" customHeight="1">
      <c r="B235" s="33"/>
      <c r="C235" s="211" t="s">
        <v>594</v>
      </c>
      <c r="D235" s="211" t="s">
        <v>149</v>
      </c>
      <c r="E235" s="212" t="s">
        <v>595</v>
      </c>
      <c r="F235" s="213" t="s">
        <v>596</v>
      </c>
      <c r="G235" s="214" t="s">
        <v>438</v>
      </c>
      <c r="H235" s="215">
        <v>1</v>
      </c>
      <c r="I235" s="216"/>
      <c r="J235" s="217">
        <f>ROUND(I235*H235,2)</f>
        <v>0</v>
      </c>
      <c r="K235" s="213" t="s">
        <v>153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0.01865</v>
      </c>
      <c r="R235" s="220">
        <f>Q235*H235</f>
        <v>0.01865</v>
      </c>
      <c r="S235" s="220">
        <v>0</v>
      </c>
      <c r="T235" s="221">
        <f>S235*H235</f>
        <v>0</v>
      </c>
      <c r="AR235" s="12" t="s">
        <v>305</v>
      </c>
      <c r="AT235" s="12" t="s">
        <v>149</v>
      </c>
      <c r="AU235" s="12" t="s">
        <v>122</v>
      </c>
      <c r="AY235" s="12" t="s">
        <v>145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122</v>
      </c>
      <c r="BK235" s="222">
        <f>ROUND(I235*H235,2)</f>
        <v>0</v>
      </c>
      <c r="BL235" s="12" t="s">
        <v>305</v>
      </c>
      <c r="BM235" s="12" t="s">
        <v>597</v>
      </c>
    </row>
    <row r="236" s="1" customFormat="1" ht="16.5" customHeight="1">
      <c r="B236" s="33"/>
      <c r="C236" s="211" t="s">
        <v>598</v>
      </c>
      <c r="D236" s="211" t="s">
        <v>149</v>
      </c>
      <c r="E236" s="212" t="s">
        <v>599</v>
      </c>
      <c r="F236" s="213" t="s">
        <v>600</v>
      </c>
      <c r="G236" s="214" t="s">
        <v>438</v>
      </c>
      <c r="H236" s="215">
        <v>1</v>
      </c>
      <c r="I236" s="216"/>
      <c r="J236" s="217">
        <f>ROUND(I236*H236,2)</f>
        <v>0</v>
      </c>
      <c r="K236" s="213" t="s">
        <v>153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0.00014999999999999999</v>
      </c>
      <c r="R236" s="220">
        <f>Q236*H236</f>
        <v>0.00014999999999999999</v>
      </c>
      <c r="S236" s="220">
        <v>0</v>
      </c>
      <c r="T236" s="221">
        <f>S236*H236</f>
        <v>0</v>
      </c>
      <c r="AR236" s="12" t="s">
        <v>305</v>
      </c>
      <c r="AT236" s="12" t="s">
        <v>149</v>
      </c>
      <c r="AU236" s="12" t="s">
        <v>122</v>
      </c>
      <c r="AY236" s="12" t="s">
        <v>145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122</v>
      </c>
      <c r="BK236" s="222">
        <f>ROUND(I236*H236,2)</f>
        <v>0</v>
      </c>
      <c r="BL236" s="12" t="s">
        <v>305</v>
      </c>
      <c r="BM236" s="12" t="s">
        <v>601</v>
      </c>
    </row>
    <row r="237" s="1" customFormat="1" ht="16.5" customHeight="1">
      <c r="B237" s="33"/>
      <c r="C237" s="211" t="s">
        <v>602</v>
      </c>
      <c r="D237" s="211" t="s">
        <v>149</v>
      </c>
      <c r="E237" s="212" t="s">
        <v>603</v>
      </c>
      <c r="F237" s="213" t="s">
        <v>604</v>
      </c>
      <c r="G237" s="214" t="s">
        <v>438</v>
      </c>
      <c r="H237" s="215">
        <v>1</v>
      </c>
      <c r="I237" s="216"/>
      <c r="J237" s="217">
        <f>ROUND(I237*H237,2)</f>
        <v>0</v>
      </c>
      <c r="K237" s="213" t="s">
        <v>153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0.00050000000000000001</v>
      </c>
      <c r="R237" s="220">
        <f>Q237*H237</f>
        <v>0.00050000000000000001</v>
      </c>
      <c r="S237" s="220">
        <v>0</v>
      </c>
      <c r="T237" s="221">
        <f>S237*H237</f>
        <v>0</v>
      </c>
      <c r="AR237" s="12" t="s">
        <v>305</v>
      </c>
      <c r="AT237" s="12" t="s">
        <v>149</v>
      </c>
      <c r="AU237" s="12" t="s">
        <v>122</v>
      </c>
      <c r="AY237" s="12" t="s">
        <v>145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122</v>
      </c>
      <c r="BK237" s="222">
        <f>ROUND(I237*H237,2)</f>
        <v>0</v>
      </c>
      <c r="BL237" s="12" t="s">
        <v>305</v>
      </c>
      <c r="BM237" s="12" t="s">
        <v>605</v>
      </c>
    </row>
    <row r="238" s="1" customFormat="1" ht="16.5" customHeight="1">
      <c r="B238" s="33"/>
      <c r="C238" s="211" t="s">
        <v>606</v>
      </c>
      <c r="D238" s="211" t="s">
        <v>149</v>
      </c>
      <c r="E238" s="212" t="s">
        <v>607</v>
      </c>
      <c r="F238" s="213" t="s">
        <v>608</v>
      </c>
      <c r="G238" s="214" t="s">
        <v>185</v>
      </c>
      <c r="H238" s="215">
        <v>0.019</v>
      </c>
      <c r="I238" s="216"/>
      <c r="J238" s="217">
        <f>ROUND(I238*H238,2)</f>
        <v>0</v>
      </c>
      <c r="K238" s="213" t="s">
        <v>153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2" t="s">
        <v>305</v>
      </c>
      <c r="AT238" s="12" t="s">
        <v>149</v>
      </c>
      <c r="AU238" s="12" t="s">
        <v>122</v>
      </c>
      <c r="AY238" s="12" t="s">
        <v>145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122</v>
      </c>
      <c r="BK238" s="222">
        <f>ROUND(I238*H238,2)</f>
        <v>0</v>
      </c>
      <c r="BL238" s="12" t="s">
        <v>305</v>
      </c>
      <c r="BM238" s="12" t="s">
        <v>609</v>
      </c>
    </row>
    <row r="239" s="1" customFormat="1" ht="16.5" customHeight="1">
      <c r="B239" s="33"/>
      <c r="C239" s="211" t="s">
        <v>610</v>
      </c>
      <c r="D239" s="211" t="s">
        <v>149</v>
      </c>
      <c r="E239" s="212" t="s">
        <v>611</v>
      </c>
      <c r="F239" s="213" t="s">
        <v>612</v>
      </c>
      <c r="G239" s="214" t="s">
        <v>185</v>
      </c>
      <c r="H239" s="215">
        <v>0.019</v>
      </c>
      <c r="I239" s="216"/>
      <c r="J239" s="217">
        <f>ROUND(I239*H239,2)</f>
        <v>0</v>
      </c>
      <c r="K239" s="213" t="s">
        <v>153</v>
      </c>
      <c r="L239" s="38"/>
      <c r="M239" s="218" t="s">
        <v>1</v>
      </c>
      <c r="N239" s="219" t="s">
        <v>42</v>
      </c>
      <c r="O239" s="74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AR239" s="12" t="s">
        <v>305</v>
      </c>
      <c r="AT239" s="12" t="s">
        <v>149</v>
      </c>
      <c r="AU239" s="12" t="s">
        <v>122</v>
      </c>
      <c r="AY239" s="12" t="s">
        <v>145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2" t="s">
        <v>122</v>
      </c>
      <c r="BK239" s="222">
        <f>ROUND(I239*H239,2)</f>
        <v>0</v>
      </c>
      <c r="BL239" s="12" t="s">
        <v>305</v>
      </c>
      <c r="BM239" s="12" t="s">
        <v>613</v>
      </c>
    </row>
    <row r="240" s="10" customFormat="1" ht="22.8" customHeight="1">
      <c r="B240" s="195"/>
      <c r="C240" s="196"/>
      <c r="D240" s="197" t="s">
        <v>69</v>
      </c>
      <c r="E240" s="209" t="s">
        <v>614</v>
      </c>
      <c r="F240" s="209" t="s">
        <v>615</v>
      </c>
      <c r="G240" s="196"/>
      <c r="H240" s="196"/>
      <c r="I240" s="199"/>
      <c r="J240" s="210">
        <f>BK240</f>
        <v>0</v>
      </c>
      <c r="K240" s="196"/>
      <c r="L240" s="201"/>
      <c r="M240" s="202"/>
      <c r="N240" s="203"/>
      <c r="O240" s="203"/>
      <c r="P240" s="204">
        <f>P241</f>
        <v>0</v>
      </c>
      <c r="Q240" s="203"/>
      <c r="R240" s="204">
        <f>R241</f>
        <v>4.0000000000000003E-05</v>
      </c>
      <c r="S240" s="203"/>
      <c r="T240" s="205">
        <f>T241</f>
        <v>0.0020300000000000001</v>
      </c>
      <c r="AR240" s="206" t="s">
        <v>122</v>
      </c>
      <c r="AT240" s="207" t="s">
        <v>69</v>
      </c>
      <c r="AU240" s="207" t="s">
        <v>78</v>
      </c>
      <c r="AY240" s="206" t="s">
        <v>145</v>
      </c>
      <c r="BK240" s="208">
        <f>BK241</f>
        <v>0</v>
      </c>
    </row>
    <row r="241" s="1" customFormat="1" ht="16.5" customHeight="1">
      <c r="B241" s="33"/>
      <c r="C241" s="211" t="s">
        <v>616</v>
      </c>
      <c r="D241" s="211" t="s">
        <v>149</v>
      </c>
      <c r="E241" s="212" t="s">
        <v>617</v>
      </c>
      <c r="F241" s="213" t="s">
        <v>618</v>
      </c>
      <c r="G241" s="214" t="s">
        <v>152</v>
      </c>
      <c r="H241" s="215">
        <v>1</v>
      </c>
      <c r="I241" s="216"/>
      <c r="J241" s="217">
        <f>ROUND(I241*H241,2)</f>
        <v>0</v>
      </c>
      <c r="K241" s="213" t="s">
        <v>153</v>
      </c>
      <c r="L241" s="38"/>
      <c r="M241" s="218" t="s">
        <v>1</v>
      </c>
      <c r="N241" s="219" t="s">
        <v>42</v>
      </c>
      <c r="O241" s="74"/>
      <c r="P241" s="220">
        <f>O241*H241</f>
        <v>0</v>
      </c>
      <c r="Q241" s="220">
        <v>4.0000000000000003E-05</v>
      </c>
      <c r="R241" s="220">
        <f>Q241*H241</f>
        <v>4.0000000000000003E-05</v>
      </c>
      <c r="S241" s="220">
        <v>0.0020300000000000001</v>
      </c>
      <c r="T241" s="221">
        <f>S241*H241</f>
        <v>0.0020300000000000001</v>
      </c>
      <c r="AR241" s="12" t="s">
        <v>305</v>
      </c>
      <c r="AT241" s="12" t="s">
        <v>149</v>
      </c>
      <c r="AU241" s="12" t="s">
        <v>122</v>
      </c>
      <c r="AY241" s="12" t="s">
        <v>145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2" t="s">
        <v>122</v>
      </c>
      <c r="BK241" s="222">
        <f>ROUND(I241*H241,2)</f>
        <v>0</v>
      </c>
      <c r="BL241" s="12" t="s">
        <v>305</v>
      </c>
      <c r="BM241" s="12" t="s">
        <v>619</v>
      </c>
    </row>
    <row r="242" s="10" customFormat="1" ht="22.8" customHeight="1">
      <c r="B242" s="195"/>
      <c r="C242" s="196"/>
      <c r="D242" s="197" t="s">
        <v>69</v>
      </c>
      <c r="E242" s="209" t="s">
        <v>620</v>
      </c>
      <c r="F242" s="209" t="s">
        <v>621</v>
      </c>
      <c r="G242" s="196"/>
      <c r="H242" s="196"/>
      <c r="I242" s="199"/>
      <c r="J242" s="210">
        <f>BK242</f>
        <v>0</v>
      </c>
      <c r="K242" s="196"/>
      <c r="L242" s="201"/>
      <c r="M242" s="202"/>
      <c r="N242" s="203"/>
      <c r="O242" s="203"/>
      <c r="P242" s="204">
        <f>P243</f>
        <v>0</v>
      </c>
      <c r="Q242" s="203"/>
      <c r="R242" s="204">
        <f>R243</f>
        <v>0.00216</v>
      </c>
      <c r="S242" s="203"/>
      <c r="T242" s="205">
        <f>T243</f>
        <v>0</v>
      </c>
      <c r="AR242" s="206" t="s">
        <v>122</v>
      </c>
      <c r="AT242" s="207" t="s">
        <v>69</v>
      </c>
      <c r="AU242" s="207" t="s">
        <v>78</v>
      </c>
      <c r="AY242" s="206" t="s">
        <v>145</v>
      </c>
      <c r="BK242" s="208">
        <f>BK243</f>
        <v>0</v>
      </c>
    </row>
    <row r="243" s="1" customFormat="1" ht="16.5" customHeight="1">
      <c r="B243" s="33"/>
      <c r="C243" s="211" t="s">
        <v>622</v>
      </c>
      <c r="D243" s="211" t="s">
        <v>149</v>
      </c>
      <c r="E243" s="212" t="s">
        <v>623</v>
      </c>
      <c r="F243" s="213" t="s">
        <v>624</v>
      </c>
      <c r="G243" s="214" t="s">
        <v>168</v>
      </c>
      <c r="H243" s="215">
        <v>18</v>
      </c>
      <c r="I243" s="216"/>
      <c r="J243" s="217">
        <f>ROUND(I243*H243,2)</f>
        <v>0</v>
      </c>
      <c r="K243" s="213" t="s">
        <v>153</v>
      </c>
      <c r="L243" s="38"/>
      <c r="M243" s="218" t="s">
        <v>1</v>
      </c>
      <c r="N243" s="219" t="s">
        <v>42</v>
      </c>
      <c r="O243" s="74"/>
      <c r="P243" s="220">
        <f>O243*H243</f>
        <v>0</v>
      </c>
      <c r="Q243" s="220">
        <v>0.00012</v>
      </c>
      <c r="R243" s="220">
        <f>Q243*H243</f>
        <v>0.00216</v>
      </c>
      <c r="S243" s="220">
        <v>0</v>
      </c>
      <c r="T243" s="221">
        <f>S243*H243</f>
        <v>0</v>
      </c>
      <c r="AR243" s="12" t="s">
        <v>305</v>
      </c>
      <c r="AT243" s="12" t="s">
        <v>149</v>
      </c>
      <c r="AU243" s="12" t="s">
        <v>122</v>
      </c>
      <c r="AY243" s="12" t="s">
        <v>145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2" t="s">
        <v>122</v>
      </c>
      <c r="BK243" s="222">
        <f>ROUND(I243*H243,2)</f>
        <v>0</v>
      </c>
      <c r="BL243" s="12" t="s">
        <v>305</v>
      </c>
      <c r="BM243" s="12" t="s">
        <v>625</v>
      </c>
    </row>
    <row r="244" s="10" customFormat="1" ht="22.8" customHeight="1">
      <c r="B244" s="195"/>
      <c r="C244" s="196"/>
      <c r="D244" s="197" t="s">
        <v>69</v>
      </c>
      <c r="E244" s="209" t="s">
        <v>626</v>
      </c>
      <c r="F244" s="209" t="s">
        <v>627</v>
      </c>
      <c r="G244" s="196"/>
      <c r="H244" s="196"/>
      <c r="I244" s="199"/>
      <c r="J244" s="210">
        <f>BK244</f>
        <v>0</v>
      </c>
      <c r="K244" s="196"/>
      <c r="L244" s="201"/>
      <c r="M244" s="202"/>
      <c r="N244" s="203"/>
      <c r="O244" s="203"/>
      <c r="P244" s="204">
        <f>SUM(P245:P247)</f>
        <v>0</v>
      </c>
      <c r="Q244" s="203"/>
      <c r="R244" s="204">
        <f>SUM(R245:R247)</f>
        <v>0.00018000000000000001</v>
      </c>
      <c r="S244" s="203"/>
      <c r="T244" s="205">
        <f>SUM(T245:T247)</f>
        <v>0.0022000000000000001</v>
      </c>
      <c r="AR244" s="206" t="s">
        <v>122</v>
      </c>
      <c r="AT244" s="207" t="s">
        <v>69</v>
      </c>
      <c r="AU244" s="207" t="s">
        <v>78</v>
      </c>
      <c r="AY244" s="206" t="s">
        <v>145</v>
      </c>
      <c r="BK244" s="208">
        <f>SUM(BK245:BK247)</f>
        <v>0</v>
      </c>
    </row>
    <row r="245" s="1" customFormat="1" ht="16.5" customHeight="1">
      <c r="B245" s="33"/>
      <c r="C245" s="211" t="s">
        <v>628</v>
      </c>
      <c r="D245" s="211" t="s">
        <v>149</v>
      </c>
      <c r="E245" s="212" t="s">
        <v>629</v>
      </c>
      <c r="F245" s="213" t="s">
        <v>630</v>
      </c>
      <c r="G245" s="214" t="s">
        <v>152</v>
      </c>
      <c r="H245" s="215">
        <v>2</v>
      </c>
      <c r="I245" s="216"/>
      <c r="J245" s="217">
        <f>ROUND(I245*H245,2)</f>
        <v>0</v>
      </c>
      <c r="K245" s="213" t="s">
        <v>153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6.0000000000000002E-05</v>
      </c>
      <c r="R245" s="220">
        <f>Q245*H245</f>
        <v>0.00012</v>
      </c>
      <c r="S245" s="220">
        <v>0.0011000000000000001</v>
      </c>
      <c r="T245" s="221">
        <f>S245*H245</f>
        <v>0.0022000000000000001</v>
      </c>
      <c r="AR245" s="12" t="s">
        <v>305</v>
      </c>
      <c r="AT245" s="12" t="s">
        <v>149</v>
      </c>
      <c r="AU245" s="12" t="s">
        <v>122</v>
      </c>
      <c r="AY245" s="12" t="s">
        <v>145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122</v>
      </c>
      <c r="BK245" s="222">
        <f>ROUND(I245*H245,2)</f>
        <v>0</v>
      </c>
      <c r="BL245" s="12" t="s">
        <v>305</v>
      </c>
      <c r="BM245" s="12" t="s">
        <v>631</v>
      </c>
    </row>
    <row r="246" s="1" customFormat="1" ht="16.5" customHeight="1">
      <c r="B246" s="33"/>
      <c r="C246" s="211" t="s">
        <v>632</v>
      </c>
      <c r="D246" s="211" t="s">
        <v>149</v>
      </c>
      <c r="E246" s="212" t="s">
        <v>633</v>
      </c>
      <c r="F246" s="213" t="s">
        <v>634</v>
      </c>
      <c r="G246" s="214" t="s">
        <v>152</v>
      </c>
      <c r="H246" s="215">
        <v>2</v>
      </c>
      <c r="I246" s="216"/>
      <c r="J246" s="217">
        <f>ROUND(I246*H246,2)</f>
        <v>0</v>
      </c>
      <c r="K246" s="213" t="s">
        <v>153</v>
      </c>
      <c r="L246" s="38"/>
      <c r="M246" s="218" t="s">
        <v>1</v>
      </c>
      <c r="N246" s="219" t="s">
        <v>42</v>
      </c>
      <c r="O246" s="74"/>
      <c r="P246" s="220">
        <f>O246*H246</f>
        <v>0</v>
      </c>
      <c r="Q246" s="220">
        <v>3.0000000000000001E-05</v>
      </c>
      <c r="R246" s="220">
        <f>Q246*H246</f>
        <v>6.0000000000000002E-05</v>
      </c>
      <c r="S246" s="220">
        <v>0</v>
      </c>
      <c r="T246" s="221">
        <f>S246*H246</f>
        <v>0</v>
      </c>
      <c r="AR246" s="12" t="s">
        <v>305</v>
      </c>
      <c r="AT246" s="12" t="s">
        <v>149</v>
      </c>
      <c r="AU246" s="12" t="s">
        <v>122</v>
      </c>
      <c r="AY246" s="12" t="s">
        <v>145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2" t="s">
        <v>122</v>
      </c>
      <c r="BK246" s="222">
        <f>ROUND(I246*H246,2)</f>
        <v>0</v>
      </c>
      <c r="BL246" s="12" t="s">
        <v>305</v>
      </c>
      <c r="BM246" s="12" t="s">
        <v>635</v>
      </c>
    </row>
    <row r="247" s="1" customFormat="1" ht="16.5" customHeight="1">
      <c r="B247" s="33"/>
      <c r="C247" s="211" t="s">
        <v>636</v>
      </c>
      <c r="D247" s="211" t="s">
        <v>149</v>
      </c>
      <c r="E247" s="212" t="s">
        <v>637</v>
      </c>
      <c r="F247" s="213" t="s">
        <v>638</v>
      </c>
      <c r="G247" s="214" t="s">
        <v>185</v>
      </c>
      <c r="H247" s="215">
        <v>0</v>
      </c>
      <c r="I247" s="216"/>
      <c r="J247" s="217">
        <f>ROUND(I247*H247,2)</f>
        <v>0</v>
      </c>
      <c r="K247" s="213" t="s">
        <v>153</v>
      </c>
      <c r="L247" s="38"/>
      <c r="M247" s="218" t="s">
        <v>1</v>
      </c>
      <c r="N247" s="219" t="s">
        <v>42</v>
      </c>
      <c r="O247" s="74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AR247" s="12" t="s">
        <v>305</v>
      </c>
      <c r="AT247" s="12" t="s">
        <v>149</v>
      </c>
      <c r="AU247" s="12" t="s">
        <v>122</v>
      </c>
      <c r="AY247" s="12" t="s">
        <v>145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2" t="s">
        <v>122</v>
      </c>
      <c r="BK247" s="222">
        <f>ROUND(I247*H247,2)</f>
        <v>0</v>
      </c>
      <c r="BL247" s="12" t="s">
        <v>305</v>
      </c>
      <c r="BM247" s="12" t="s">
        <v>639</v>
      </c>
    </row>
    <row r="248" s="10" customFormat="1" ht="22.8" customHeight="1">
      <c r="B248" s="195"/>
      <c r="C248" s="196"/>
      <c r="D248" s="197" t="s">
        <v>69</v>
      </c>
      <c r="E248" s="209" t="s">
        <v>640</v>
      </c>
      <c r="F248" s="209" t="s">
        <v>641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SUM(P249:P258)</f>
        <v>0</v>
      </c>
      <c r="Q248" s="203"/>
      <c r="R248" s="204">
        <f>SUM(R249:R258)</f>
        <v>0.0059111999999999993</v>
      </c>
      <c r="S248" s="203"/>
      <c r="T248" s="205">
        <f>SUM(T249:T258)</f>
        <v>0.09710400000000001</v>
      </c>
      <c r="AR248" s="206" t="s">
        <v>122</v>
      </c>
      <c r="AT248" s="207" t="s">
        <v>69</v>
      </c>
      <c r="AU248" s="207" t="s">
        <v>78</v>
      </c>
      <c r="AY248" s="206" t="s">
        <v>145</v>
      </c>
      <c r="BK248" s="208">
        <f>SUM(BK249:BK258)</f>
        <v>0</v>
      </c>
    </row>
    <row r="249" s="1" customFormat="1" ht="16.5" customHeight="1">
      <c r="B249" s="33"/>
      <c r="C249" s="211" t="s">
        <v>642</v>
      </c>
      <c r="D249" s="211" t="s">
        <v>149</v>
      </c>
      <c r="E249" s="212" t="s">
        <v>643</v>
      </c>
      <c r="F249" s="213" t="s">
        <v>644</v>
      </c>
      <c r="G249" s="214" t="s">
        <v>152</v>
      </c>
      <c r="H249" s="215">
        <v>2</v>
      </c>
      <c r="I249" s="216"/>
      <c r="J249" s="217">
        <f>ROUND(I249*H249,2)</f>
        <v>0</v>
      </c>
      <c r="K249" s="213" t="s">
        <v>153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AR249" s="12" t="s">
        <v>305</v>
      </c>
      <c r="AT249" s="12" t="s">
        <v>149</v>
      </c>
      <c r="AU249" s="12" t="s">
        <v>122</v>
      </c>
      <c r="AY249" s="12" t="s">
        <v>145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122</v>
      </c>
      <c r="BK249" s="222">
        <f>ROUND(I249*H249,2)</f>
        <v>0</v>
      </c>
      <c r="BL249" s="12" t="s">
        <v>305</v>
      </c>
      <c r="BM249" s="12" t="s">
        <v>645</v>
      </c>
    </row>
    <row r="250" s="1" customFormat="1" ht="16.5" customHeight="1">
      <c r="B250" s="33"/>
      <c r="C250" s="211" t="s">
        <v>646</v>
      </c>
      <c r="D250" s="211" t="s">
        <v>149</v>
      </c>
      <c r="E250" s="212" t="s">
        <v>647</v>
      </c>
      <c r="F250" s="213" t="s">
        <v>648</v>
      </c>
      <c r="G250" s="214" t="s">
        <v>152</v>
      </c>
      <c r="H250" s="215">
        <v>2</v>
      </c>
      <c r="I250" s="216"/>
      <c r="J250" s="217">
        <f>ROUND(I250*H250,2)</f>
        <v>0</v>
      </c>
      <c r="K250" s="213" t="s">
        <v>153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6.9999999999999994E-05</v>
      </c>
      <c r="R250" s="220">
        <f>Q250*H250</f>
        <v>0.00013999999999999999</v>
      </c>
      <c r="S250" s="220">
        <v>0</v>
      </c>
      <c r="T250" s="221">
        <f>S250*H250</f>
        <v>0</v>
      </c>
      <c r="AR250" s="12" t="s">
        <v>305</v>
      </c>
      <c r="AT250" s="12" t="s">
        <v>149</v>
      </c>
      <c r="AU250" s="12" t="s">
        <v>122</v>
      </c>
      <c r="AY250" s="12" t="s">
        <v>145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122</v>
      </c>
      <c r="BK250" s="222">
        <f>ROUND(I250*H250,2)</f>
        <v>0</v>
      </c>
      <c r="BL250" s="12" t="s">
        <v>305</v>
      </c>
      <c r="BM250" s="12" t="s">
        <v>649</v>
      </c>
    </row>
    <row r="251" s="1" customFormat="1" ht="16.5" customHeight="1">
      <c r="B251" s="33"/>
      <c r="C251" s="211" t="s">
        <v>650</v>
      </c>
      <c r="D251" s="211" t="s">
        <v>149</v>
      </c>
      <c r="E251" s="212" t="s">
        <v>651</v>
      </c>
      <c r="F251" s="213" t="s">
        <v>652</v>
      </c>
      <c r="G251" s="214" t="s">
        <v>152</v>
      </c>
      <c r="H251" s="215">
        <v>2</v>
      </c>
      <c r="I251" s="216"/>
      <c r="J251" s="217">
        <f>ROUND(I251*H251,2)</f>
        <v>0</v>
      </c>
      <c r="K251" s="213" t="s">
        <v>153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5.0000000000000002E-05</v>
      </c>
      <c r="R251" s="220">
        <f>Q251*H251</f>
        <v>0.00010000000000000001</v>
      </c>
      <c r="S251" s="220">
        <v>0</v>
      </c>
      <c r="T251" s="221">
        <f>S251*H251</f>
        <v>0</v>
      </c>
      <c r="AR251" s="12" t="s">
        <v>305</v>
      </c>
      <c r="AT251" s="12" t="s">
        <v>149</v>
      </c>
      <c r="AU251" s="12" t="s">
        <v>122</v>
      </c>
      <c r="AY251" s="12" t="s">
        <v>145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122</v>
      </c>
      <c r="BK251" s="222">
        <f>ROUND(I251*H251,2)</f>
        <v>0</v>
      </c>
      <c r="BL251" s="12" t="s">
        <v>305</v>
      </c>
      <c r="BM251" s="12" t="s">
        <v>653</v>
      </c>
    </row>
    <row r="252" s="1" customFormat="1" ht="16.5" customHeight="1">
      <c r="B252" s="33"/>
      <c r="C252" s="211" t="s">
        <v>654</v>
      </c>
      <c r="D252" s="211" t="s">
        <v>149</v>
      </c>
      <c r="E252" s="212" t="s">
        <v>655</v>
      </c>
      <c r="F252" s="213" t="s">
        <v>656</v>
      </c>
      <c r="G252" s="214" t="s">
        <v>159</v>
      </c>
      <c r="H252" s="215">
        <v>4.0800000000000001</v>
      </c>
      <c r="I252" s="216"/>
      <c r="J252" s="217">
        <f>ROUND(I252*H252,2)</f>
        <v>0</v>
      </c>
      <c r="K252" s="213" t="s">
        <v>153</v>
      </c>
      <c r="L252" s="38"/>
      <c r="M252" s="218" t="s">
        <v>1</v>
      </c>
      <c r="N252" s="219" t="s">
        <v>42</v>
      </c>
      <c r="O252" s="74"/>
      <c r="P252" s="220">
        <f>O252*H252</f>
        <v>0</v>
      </c>
      <c r="Q252" s="220">
        <v>0</v>
      </c>
      <c r="R252" s="220">
        <f>Q252*H252</f>
        <v>0</v>
      </c>
      <c r="S252" s="220">
        <v>0.023800000000000002</v>
      </c>
      <c r="T252" s="221">
        <f>S252*H252</f>
        <v>0.09710400000000001</v>
      </c>
      <c r="AR252" s="12" t="s">
        <v>305</v>
      </c>
      <c r="AT252" s="12" t="s">
        <v>149</v>
      </c>
      <c r="AU252" s="12" t="s">
        <v>122</v>
      </c>
      <c r="AY252" s="12" t="s">
        <v>145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2" t="s">
        <v>122</v>
      </c>
      <c r="BK252" s="222">
        <f>ROUND(I252*H252,2)</f>
        <v>0</v>
      </c>
      <c r="BL252" s="12" t="s">
        <v>305</v>
      </c>
      <c r="BM252" s="12" t="s">
        <v>657</v>
      </c>
    </row>
    <row r="253" s="1" customFormat="1" ht="16.5" customHeight="1">
      <c r="B253" s="33"/>
      <c r="C253" s="211" t="s">
        <v>658</v>
      </c>
      <c r="D253" s="211" t="s">
        <v>149</v>
      </c>
      <c r="E253" s="212" t="s">
        <v>659</v>
      </c>
      <c r="F253" s="213" t="s">
        <v>660</v>
      </c>
      <c r="G253" s="214" t="s">
        <v>159</v>
      </c>
      <c r="H253" s="215">
        <v>4.0800000000000001</v>
      </c>
      <c r="I253" s="216"/>
      <c r="J253" s="217">
        <f>ROUND(I253*H253,2)</f>
        <v>0</v>
      </c>
      <c r="K253" s="213" t="s">
        <v>153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AR253" s="12" t="s">
        <v>305</v>
      </c>
      <c r="AT253" s="12" t="s">
        <v>149</v>
      </c>
      <c r="AU253" s="12" t="s">
        <v>122</v>
      </c>
      <c r="AY253" s="12" t="s">
        <v>145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122</v>
      </c>
      <c r="BK253" s="222">
        <f>ROUND(I253*H253,2)</f>
        <v>0</v>
      </c>
      <c r="BL253" s="12" t="s">
        <v>305</v>
      </c>
      <c r="BM253" s="12" t="s">
        <v>661</v>
      </c>
    </row>
    <row r="254" s="1" customFormat="1" ht="16.5" customHeight="1">
      <c r="B254" s="33"/>
      <c r="C254" s="211" t="s">
        <v>662</v>
      </c>
      <c r="D254" s="211" t="s">
        <v>149</v>
      </c>
      <c r="E254" s="212" t="s">
        <v>663</v>
      </c>
      <c r="F254" s="213" t="s">
        <v>664</v>
      </c>
      <c r="G254" s="214" t="s">
        <v>159</v>
      </c>
      <c r="H254" s="215">
        <v>4.0800000000000001</v>
      </c>
      <c r="I254" s="216"/>
      <c r="J254" s="217">
        <f>ROUND(I254*H254,2)</f>
        <v>0</v>
      </c>
      <c r="K254" s="213" t="s">
        <v>153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AR254" s="12" t="s">
        <v>305</v>
      </c>
      <c r="AT254" s="12" t="s">
        <v>149</v>
      </c>
      <c r="AU254" s="12" t="s">
        <v>122</v>
      </c>
      <c r="AY254" s="12" t="s">
        <v>145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122</v>
      </c>
      <c r="BK254" s="222">
        <f>ROUND(I254*H254,2)</f>
        <v>0</v>
      </c>
      <c r="BL254" s="12" t="s">
        <v>305</v>
      </c>
      <c r="BM254" s="12" t="s">
        <v>665</v>
      </c>
    </row>
    <row r="255" s="1" customFormat="1" ht="16.5" customHeight="1">
      <c r="B255" s="33"/>
      <c r="C255" s="211" t="s">
        <v>666</v>
      </c>
      <c r="D255" s="211" t="s">
        <v>149</v>
      </c>
      <c r="E255" s="212" t="s">
        <v>667</v>
      </c>
      <c r="F255" s="213" t="s">
        <v>668</v>
      </c>
      <c r="G255" s="214" t="s">
        <v>159</v>
      </c>
      <c r="H255" s="215">
        <v>4.0800000000000001</v>
      </c>
      <c r="I255" s="216"/>
      <c r="J255" s="217">
        <f>ROUND(I255*H255,2)</f>
        <v>0</v>
      </c>
      <c r="K255" s="213" t="s">
        <v>153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0.00139</v>
      </c>
      <c r="R255" s="220">
        <f>Q255*H255</f>
        <v>0.0056711999999999995</v>
      </c>
      <c r="S255" s="220">
        <v>0</v>
      </c>
      <c r="T255" s="221">
        <f>S255*H255</f>
        <v>0</v>
      </c>
      <c r="AR255" s="12" t="s">
        <v>305</v>
      </c>
      <c r="AT255" s="12" t="s">
        <v>149</v>
      </c>
      <c r="AU255" s="12" t="s">
        <v>122</v>
      </c>
      <c r="AY255" s="12" t="s">
        <v>145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122</v>
      </c>
      <c r="BK255" s="222">
        <f>ROUND(I255*H255,2)</f>
        <v>0</v>
      </c>
      <c r="BL255" s="12" t="s">
        <v>305</v>
      </c>
      <c r="BM255" s="12" t="s">
        <v>669</v>
      </c>
    </row>
    <row r="256" s="1" customFormat="1" ht="16.5" customHeight="1">
      <c r="B256" s="33"/>
      <c r="C256" s="211" t="s">
        <v>670</v>
      </c>
      <c r="D256" s="211" t="s">
        <v>149</v>
      </c>
      <c r="E256" s="212" t="s">
        <v>671</v>
      </c>
      <c r="F256" s="213" t="s">
        <v>672</v>
      </c>
      <c r="G256" s="214" t="s">
        <v>159</v>
      </c>
      <c r="H256" s="215">
        <v>24.48</v>
      </c>
      <c r="I256" s="216"/>
      <c r="J256" s="217">
        <f>ROUND(I256*H256,2)</f>
        <v>0</v>
      </c>
      <c r="K256" s="213" t="s">
        <v>153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AR256" s="12" t="s">
        <v>305</v>
      </c>
      <c r="AT256" s="12" t="s">
        <v>149</v>
      </c>
      <c r="AU256" s="12" t="s">
        <v>122</v>
      </c>
      <c r="AY256" s="12" t="s">
        <v>145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122</v>
      </c>
      <c r="BK256" s="222">
        <f>ROUND(I256*H256,2)</f>
        <v>0</v>
      </c>
      <c r="BL256" s="12" t="s">
        <v>305</v>
      </c>
      <c r="BM256" s="12" t="s">
        <v>673</v>
      </c>
    </row>
    <row r="257" s="1" customFormat="1" ht="16.5" customHeight="1">
      <c r="B257" s="33"/>
      <c r="C257" s="211" t="s">
        <v>674</v>
      </c>
      <c r="D257" s="211" t="s">
        <v>149</v>
      </c>
      <c r="E257" s="212" t="s">
        <v>675</v>
      </c>
      <c r="F257" s="213" t="s">
        <v>676</v>
      </c>
      <c r="G257" s="214" t="s">
        <v>159</v>
      </c>
      <c r="H257" s="215">
        <v>24.48</v>
      </c>
      <c r="I257" s="216"/>
      <c r="J257" s="217">
        <f>ROUND(I257*H257,2)</f>
        <v>0</v>
      </c>
      <c r="K257" s="213" t="s">
        <v>153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305</v>
      </c>
      <c r="AT257" s="12" t="s">
        <v>149</v>
      </c>
      <c r="AU257" s="12" t="s">
        <v>122</v>
      </c>
      <c r="AY257" s="12" t="s">
        <v>145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122</v>
      </c>
      <c r="BK257" s="222">
        <f>ROUND(I257*H257,2)</f>
        <v>0</v>
      </c>
      <c r="BL257" s="12" t="s">
        <v>305</v>
      </c>
      <c r="BM257" s="12" t="s">
        <v>677</v>
      </c>
    </row>
    <row r="258" s="1" customFormat="1" ht="16.5" customHeight="1">
      <c r="B258" s="33"/>
      <c r="C258" s="211" t="s">
        <v>678</v>
      </c>
      <c r="D258" s="211" t="s">
        <v>149</v>
      </c>
      <c r="E258" s="212" t="s">
        <v>679</v>
      </c>
      <c r="F258" s="213" t="s">
        <v>680</v>
      </c>
      <c r="G258" s="214" t="s">
        <v>185</v>
      </c>
      <c r="H258" s="215">
        <v>0.0060000000000000001</v>
      </c>
      <c r="I258" s="216"/>
      <c r="J258" s="217">
        <f>ROUND(I258*H258,2)</f>
        <v>0</v>
      </c>
      <c r="K258" s="213" t="s">
        <v>153</v>
      </c>
      <c r="L258" s="38"/>
      <c r="M258" s="218" t="s">
        <v>1</v>
      </c>
      <c r="N258" s="219" t="s">
        <v>42</v>
      </c>
      <c r="O258" s="74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AR258" s="12" t="s">
        <v>305</v>
      </c>
      <c r="AT258" s="12" t="s">
        <v>149</v>
      </c>
      <c r="AU258" s="12" t="s">
        <v>122</v>
      </c>
      <c r="AY258" s="12" t="s">
        <v>145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2" t="s">
        <v>122</v>
      </c>
      <c r="BK258" s="222">
        <f>ROUND(I258*H258,2)</f>
        <v>0</v>
      </c>
      <c r="BL258" s="12" t="s">
        <v>305</v>
      </c>
      <c r="BM258" s="12" t="s">
        <v>681</v>
      </c>
    </row>
    <row r="259" s="10" customFormat="1" ht="22.8" customHeight="1">
      <c r="B259" s="195"/>
      <c r="C259" s="196"/>
      <c r="D259" s="197" t="s">
        <v>69</v>
      </c>
      <c r="E259" s="209" t="s">
        <v>682</v>
      </c>
      <c r="F259" s="209" t="s">
        <v>683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SUM(P260:P315)</f>
        <v>0</v>
      </c>
      <c r="Q259" s="203"/>
      <c r="R259" s="204">
        <f>SUM(R260:R315)</f>
        <v>0.040052000000000004</v>
      </c>
      <c r="S259" s="203"/>
      <c r="T259" s="205">
        <f>SUM(T260:T315)</f>
        <v>0.025089</v>
      </c>
      <c r="AR259" s="206" t="s">
        <v>122</v>
      </c>
      <c r="AT259" s="207" t="s">
        <v>69</v>
      </c>
      <c r="AU259" s="207" t="s">
        <v>78</v>
      </c>
      <c r="AY259" s="206" t="s">
        <v>145</v>
      </c>
      <c r="BK259" s="208">
        <f>SUM(BK260:BK315)</f>
        <v>0</v>
      </c>
    </row>
    <row r="260" s="1" customFormat="1" ht="16.5" customHeight="1">
      <c r="B260" s="33"/>
      <c r="C260" s="211" t="s">
        <v>684</v>
      </c>
      <c r="D260" s="211" t="s">
        <v>149</v>
      </c>
      <c r="E260" s="212" t="s">
        <v>685</v>
      </c>
      <c r="F260" s="213" t="s">
        <v>686</v>
      </c>
      <c r="G260" s="214" t="s">
        <v>168</v>
      </c>
      <c r="H260" s="215">
        <v>0</v>
      </c>
      <c r="I260" s="216"/>
      <c r="J260" s="217">
        <f>ROUND(I260*H260,2)</f>
        <v>0</v>
      </c>
      <c r="K260" s="213" t="s">
        <v>153</v>
      </c>
      <c r="L260" s="38"/>
      <c r="M260" s="218" t="s">
        <v>1</v>
      </c>
      <c r="N260" s="219" t="s">
        <v>42</v>
      </c>
      <c r="O260" s="74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AR260" s="12" t="s">
        <v>305</v>
      </c>
      <c r="AT260" s="12" t="s">
        <v>149</v>
      </c>
      <c r="AU260" s="12" t="s">
        <v>122</v>
      </c>
      <c r="AY260" s="12" t="s">
        <v>145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122</v>
      </c>
      <c r="BK260" s="222">
        <f>ROUND(I260*H260,2)</f>
        <v>0</v>
      </c>
      <c r="BL260" s="12" t="s">
        <v>305</v>
      </c>
      <c r="BM260" s="12" t="s">
        <v>687</v>
      </c>
    </row>
    <row r="261" s="1" customFormat="1" ht="16.5" customHeight="1">
      <c r="B261" s="33"/>
      <c r="C261" s="223" t="s">
        <v>688</v>
      </c>
      <c r="D261" s="223" t="s">
        <v>231</v>
      </c>
      <c r="E261" s="224" t="s">
        <v>689</v>
      </c>
      <c r="F261" s="225" t="s">
        <v>690</v>
      </c>
      <c r="G261" s="226" t="s">
        <v>168</v>
      </c>
      <c r="H261" s="227">
        <v>0</v>
      </c>
      <c r="I261" s="228"/>
      <c r="J261" s="229">
        <f>ROUND(I261*H261,2)</f>
        <v>0</v>
      </c>
      <c r="K261" s="225" t="s">
        <v>153</v>
      </c>
      <c r="L261" s="230"/>
      <c r="M261" s="231" t="s">
        <v>1</v>
      </c>
      <c r="N261" s="232" t="s">
        <v>42</v>
      </c>
      <c r="O261" s="74"/>
      <c r="P261" s="220">
        <f>O261*H261</f>
        <v>0</v>
      </c>
      <c r="Q261" s="220">
        <v>0.00023000000000000001</v>
      </c>
      <c r="R261" s="220">
        <f>Q261*H261</f>
        <v>0</v>
      </c>
      <c r="S261" s="220">
        <v>0</v>
      </c>
      <c r="T261" s="221">
        <f>S261*H261</f>
        <v>0</v>
      </c>
      <c r="AR261" s="12" t="s">
        <v>318</v>
      </c>
      <c r="AT261" s="12" t="s">
        <v>231</v>
      </c>
      <c r="AU261" s="12" t="s">
        <v>122</v>
      </c>
      <c r="AY261" s="12" t="s">
        <v>145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2" t="s">
        <v>122</v>
      </c>
      <c r="BK261" s="222">
        <f>ROUND(I261*H261,2)</f>
        <v>0</v>
      </c>
      <c r="BL261" s="12" t="s">
        <v>305</v>
      </c>
      <c r="BM261" s="12" t="s">
        <v>691</v>
      </c>
    </row>
    <row r="262" s="1" customFormat="1" ht="16.5" customHeight="1">
      <c r="B262" s="33"/>
      <c r="C262" s="211" t="s">
        <v>692</v>
      </c>
      <c r="D262" s="211" t="s">
        <v>149</v>
      </c>
      <c r="E262" s="212" t="s">
        <v>693</v>
      </c>
      <c r="F262" s="213" t="s">
        <v>694</v>
      </c>
      <c r="G262" s="214" t="s">
        <v>168</v>
      </c>
      <c r="H262" s="215">
        <v>4.5</v>
      </c>
      <c r="I262" s="216"/>
      <c r="J262" s="217">
        <f>ROUND(I262*H262,2)</f>
        <v>0</v>
      </c>
      <c r="K262" s="213" t="s">
        <v>153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305</v>
      </c>
      <c r="AT262" s="12" t="s">
        <v>149</v>
      </c>
      <c r="AU262" s="12" t="s">
        <v>122</v>
      </c>
      <c r="AY262" s="12" t="s">
        <v>145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122</v>
      </c>
      <c r="BK262" s="222">
        <f>ROUND(I262*H262,2)</f>
        <v>0</v>
      </c>
      <c r="BL262" s="12" t="s">
        <v>305</v>
      </c>
      <c r="BM262" s="12" t="s">
        <v>695</v>
      </c>
    </row>
    <row r="263" s="1" customFormat="1" ht="16.5" customHeight="1">
      <c r="B263" s="33"/>
      <c r="C263" s="211" t="s">
        <v>696</v>
      </c>
      <c r="D263" s="211" t="s">
        <v>149</v>
      </c>
      <c r="E263" s="212" t="s">
        <v>697</v>
      </c>
      <c r="F263" s="213" t="s">
        <v>698</v>
      </c>
      <c r="G263" s="214" t="s">
        <v>152</v>
      </c>
      <c r="H263" s="215">
        <v>46</v>
      </c>
      <c r="I263" s="216"/>
      <c r="J263" s="217">
        <f>ROUND(I263*H263,2)</f>
        <v>0</v>
      </c>
      <c r="K263" s="213" t="s">
        <v>153</v>
      </c>
      <c r="L263" s="38"/>
      <c r="M263" s="218" t="s">
        <v>1</v>
      </c>
      <c r="N263" s="219" t="s">
        <v>42</v>
      </c>
      <c r="O263" s="74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AR263" s="12" t="s">
        <v>305</v>
      </c>
      <c r="AT263" s="12" t="s">
        <v>149</v>
      </c>
      <c r="AU263" s="12" t="s">
        <v>122</v>
      </c>
      <c r="AY263" s="12" t="s">
        <v>145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122</v>
      </c>
      <c r="BK263" s="222">
        <f>ROUND(I263*H263,2)</f>
        <v>0</v>
      </c>
      <c r="BL263" s="12" t="s">
        <v>305</v>
      </c>
      <c r="BM263" s="12" t="s">
        <v>699</v>
      </c>
    </row>
    <row r="264" s="1" customFormat="1" ht="16.5" customHeight="1">
      <c r="B264" s="33"/>
      <c r="C264" s="223" t="s">
        <v>700</v>
      </c>
      <c r="D264" s="223" t="s">
        <v>231</v>
      </c>
      <c r="E264" s="224" t="s">
        <v>701</v>
      </c>
      <c r="F264" s="225" t="s">
        <v>702</v>
      </c>
      <c r="G264" s="226" t="s">
        <v>152</v>
      </c>
      <c r="H264" s="227">
        <v>9</v>
      </c>
      <c r="I264" s="228"/>
      <c r="J264" s="229">
        <f>ROUND(I264*H264,2)</f>
        <v>0</v>
      </c>
      <c r="K264" s="225" t="s">
        <v>153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9.0000000000000006E-05</v>
      </c>
      <c r="R264" s="220">
        <f>Q264*H264</f>
        <v>0.00081000000000000006</v>
      </c>
      <c r="S264" s="220">
        <v>0</v>
      </c>
      <c r="T264" s="221">
        <f>S264*H264</f>
        <v>0</v>
      </c>
      <c r="AR264" s="12" t="s">
        <v>318</v>
      </c>
      <c r="AT264" s="12" t="s">
        <v>231</v>
      </c>
      <c r="AU264" s="12" t="s">
        <v>122</v>
      </c>
      <c r="AY264" s="12" t="s">
        <v>145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122</v>
      </c>
      <c r="BK264" s="222">
        <f>ROUND(I264*H264,2)</f>
        <v>0</v>
      </c>
      <c r="BL264" s="12" t="s">
        <v>305</v>
      </c>
      <c r="BM264" s="12" t="s">
        <v>703</v>
      </c>
    </row>
    <row r="265" s="1" customFormat="1" ht="16.5" customHeight="1">
      <c r="B265" s="33"/>
      <c r="C265" s="223" t="s">
        <v>704</v>
      </c>
      <c r="D265" s="223" t="s">
        <v>231</v>
      </c>
      <c r="E265" s="224" t="s">
        <v>705</v>
      </c>
      <c r="F265" s="225" t="s">
        <v>706</v>
      </c>
      <c r="G265" s="226" t="s">
        <v>707</v>
      </c>
      <c r="H265" s="227">
        <v>26</v>
      </c>
      <c r="I265" s="228"/>
      <c r="J265" s="229">
        <f>ROUND(I265*H265,2)</f>
        <v>0</v>
      </c>
      <c r="K265" s="225" t="s">
        <v>1</v>
      </c>
      <c r="L265" s="230"/>
      <c r="M265" s="231" t="s">
        <v>1</v>
      </c>
      <c r="N265" s="232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2" t="s">
        <v>318</v>
      </c>
      <c r="AT265" s="12" t="s">
        <v>231</v>
      </c>
      <c r="AU265" s="12" t="s">
        <v>122</v>
      </c>
      <c r="AY265" s="12" t="s">
        <v>145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122</v>
      </c>
      <c r="BK265" s="222">
        <f>ROUND(I265*H265,2)</f>
        <v>0</v>
      </c>
      <c r="BL265" s="12" t="s">
        <v>305</v>
      </c>
      <c r="BM265" s="12" t="s">
        <v>708</v>
      </c>
    </row>
    <row r="266" s="1" customFormat="1" ht="16.5" customHeight="1">
      <c r="B266" s="33"/>
      <c r="C266" s="223" t="s">
        <v>709</v>
      </c>
      <c r="D266" s="223" t="s">
        <v>231</v>
      </c>
      <c r="E266" s="224" t="s">
        <v>710</v>
      </c>
      <c r="F266" s="225" t="s">
        <v>711</v>
      </c>
      <c r="G266" s="226" t="s">
        <v>231</v>
      </c>
      <c r="H266" s="227">
        <v>2.5</v>
      </c>
      <c r="I266" s="228"/>
      <c r="J266" s="229">
        <f>ROUND(I266*H266,2)</f>
        <v>0</v>
      </c>
      <c r="K266" s="225" t="s">
        <v>1</v>
      </c>
      <c r="L266" s="230"/>
      <c r="M266" s="231" t="s">
        <v>1</v>
      </c>
      <c r="N266" s="232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318</v>
      </c>
      <c r="AT266" s="12" t="s">
        <v>231</v>
      </c>
      <c r="AU266" s="12" t="s">
        <v>122</v>
      </c>
      <c r="AY266" s="12" t="s">
        <v>145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122</v>
      </c>
      <c r="BK266" s="222">
        <f>ROUND(I266*H266,2)</f>
        <v>0</v>
      </c>
      <c r="BL266" s="12" t="s">
        <v>305</v>
      </c>
      <c r="BM266" s="12" t="s">
        <v>712</v>
      </c>
    </row>
    <row r="267" s="1" customFormat="1" ht="16.5" customHeight="1">
      <c r="B267" s="33"/>
      <c r="C267" s="223" t="s">
        <v>713</v>
      </c>
      <c r="D267" s="223" t="s">
        <v>231</v>
      </c>
      <c r="E267" s="224" t="s">
        <v>714</v>
      </c>
      <c r="F267" s="225" t="s">
        <v>715</v>
      </c>
      <c r="G267" s="226" t="s">
        <v>152</v>
      </c>
      <c r="H267" s="227">
        <v>11</v>
      </c>
      <c r="I267" s="228"/>
      <c r="J267" s="229">
        <f>ROUND(I267*H267,2)</f>
        <v>0</v>
      </c>
      <c r="K267" s="225" t="s">
        <v>1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2" t="s">
        <v>318</v>
      </c>
      <c r="AT267" s="12" t="s">
        <v>231</v>
      </c>
      <c r="AU267" s="12" t="s">
        <v>122</v>
      </c>
      <c r="AY267" s="12" t="s">
        <v>145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122</v>
      </c>
      <c r="BK267" s="222">
        <f>ROUND(I267*H267,2)</f>
        <v>0</v>
      </c>
      <c r="BL267" s="12" t="s">
        <v>305</v>
      </c>
      <c r="BM267" s="12" t="s">
        <v>716</v>
      </c>
    </row>
    <row r="268" s="1" customFormat="1" ht="16.5" customHeight="1">
      <c r="B268" s="33"/>
      <c r="C268" s="223" t="s">
        <v>717</v>
      </c>
      <c r="D268" s="223" t="s">
        <v>231</v>
      </c>
      <c r="E268" s="224" t="s">
        <v>718</v>
      </c>
      <c r="F268" s="225" t="s">
        <v>719</v>
      </c>
      <c r="G268" s="226" t="s">
        <v>231</v>
      </c>
      <c r="H268" s="227">
        <v>2</v>
      </c>
      <c r="I268" s="228"/>
      <c r="J268" s="229">
        <f>ROUND(I268*H268,2)</f>
        <v>0</v>
      </c>
      <c r="K268" s="225" t="s">
        <v>1</v>
      </c>
      <c r="L268" s="230"/>
      <c r="M268" s="231" t="s">
        <v>1</v>
      </c>
      <c r="N268" s="232" t="s">
        <v>42</v>
      </c>
      <c r="O268" s="74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AR268" s="12" t="s">
        <v>318</v>
      </c>
      <c r="AT268" s="12" t="s">
        <v>231</v>
      </c>
      <c r="AU268" s="12" t="s">
        <v>122</v>
      </c>
      <c r="AY268" s="12" t="s">
        <v>145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122</v>
      </c>
      <c r="BK268" s="222">
        <f>ROUND(I268*H268,2)</f>
        <v>0</v>
      </c>
      <c r="BL268" s="12" t="s">
        <v>305</v>
      </c>
      <c r="BM268" s="12" t="s">
        <v>720</v>
      </c>
    </row>
    <row r="269" s="1" customFormat="1" ht="16.5" customHeight="1">
      <c r="B269" s="33"/>
      <c r="C269" s="211" t="s">
        <v>721</v>
      </c>
      <c r="D269" s="211" t="s">
        <v>149</v>
      </c>
      <c r="E269" s="212" t="s">
        <v>722</v>
      </c>
      <c r="F269" s="213" t="s">
        <v>723</v>
      </c>
      <c r="G269" s="214" t="s">
        <v>168</v>
      </c>
      <c r="H269" s="215">
        <v>4.5</v>
      </c>
      <c r="I269" s="216"/>
      <c r="J269" s="217">
        <f>ROUND(I269*H269,2)</f>
        <v>0</v>
      </c>
      <c r="K269" s="213" t="s">
        <v>153</v>
      </c>
      <c r="L269" s="38"/>
      <c r="M269" s="218" t="s">
        <v>1</v>
      </c>
      <c r="N269" s="219" t="s">
        <v>42</v>
      </c>
      <c r="O269" s="74"/>
      <c r="P269" s="220">
        <f>O269*H269</f>
        <v>0</v>
      </c>
      <c r="Q269" s="220">
        <v>0</v>
      </c>
      <c r="R269" s="220">
        <f>Q269*H269</f>
        <v>0</v>
      </c>
      <c r="S269" s="220">
        <v>0.00027</v>
      </c>
      <c r="T269" s="221">
        <f>S269*H269</f>
        <v>0.0012149999999999999</v>
      </c>
      <c r="AR269" s="12" t="s">
        <v>305</v>
      </c>
      <c r="AT269" s="12" t="s">
        <v>149</v>
      </c>
      <c r="AU269" s="12" t="s">
        <v>122</v>
      </c>
      <c r="AY269" s="12" t="s">
        <v>145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122</v>
      </c>
      <c r="BK269" s="222">
        <f>ROUND(I269*H269,2)</f>
        <v>0</v>
      </c>
      <c r="BL269" s="12" t="s">
        <v>305</v>
      </c>
      <c r="BM269" s="12" t="s">
        <v>724</v>
      </c>
    </row>
    <row r="270" s="1" customFormat="1" ht="16.5" customHeight="1">
      <c r="B270" s="33"/>
      <c r="C270" s="211" t="s">
        <v>725</v>
      </c>
      <c r="D270" s="211" t="s">
        <v>149</v>
      </c>
      <c r="E270" s="212" t="s">
        <v>726</v>
      </c>
      <c r="F270" s="213" t="s">
        <v>727</v>
      </c>
      <c r="G270" s="214" t="s">
        <v>168</v>
      </c>
      <c r="H270" s="215">
        <v>207.5</v>
      </c>
      <c r="I270" s="216"/>
      <c r="J270" s="217">
        <f>ROUND(I270*H270,2)</f>
        <v>0</v>
      </c>
      <c r="K270" s="213" t="s">
        <v>153</v>
      </c>
      <c r="L270" s="38"/>
      <c r="M270" s="218" t="s">
        <v>1</v>
      </c>
      <c r="N270" s="219" t="s">
        <v>42</v>
      </c>
      <c r="O270" s="74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AR270" s="12" t="s">
        <v>305</v>
      </c>
      <c r="AT270" s="12" t="s">
        <v>149</v>
      </c>
      <c r="AU270" s="12" t="s">
        <v>122</v>
      </c>
      <c r="AY270" s="12" t="s">
        <v>145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122</v>
      </c>
      <c r="BK270" s="222">
        <f>ROUND(I270*H270,2)</f>
        <v>0</v>
      </c>
      <c r="BL270" s="12" t="s">
        <v>305</v>
      </c>
      <c r="BM270" s="12" t="s">
        <v>728</v>
      </c>
    </row>
    <row r="271" s="1" customFormat="1" ht="16.5" customHeight="1">
      <c r="B271" s="33"/>
      <c r="C271" s="223" t="s">
        <v>729</v>
      </c>
      <c r="D271" s="223" t="s">
        <v>231</v>
      </c>
      <c r="E271" s="224" t="s">
        <v>730</v>
      </c>
      <c r="F271" s="225" t="s">
        <v>731</v>
      </c>
      <c r="G271" s="226" t="s">
        <v>152</v>
      </c>
      <c r="H271" s="227">
        <v>0</v>
      </c>
      <c r="I271" s="228"/>
      <c r="J271" s="229">
        <f>ROUND(I271*H271,2)</f>
        <v>0</v>
      </c>
      <c r="K271" s="225" t="s">
        <v>208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0.00016000000000000001</v>
      </c>
      <c r="R271" s="220">
        <f>Q271*H271</f>
        <v>0</v>
      </c>
      <c r="S271" s="220">
        <v>0</v>
      </c>
      <c r="T271" s="221">
        <f>S271*H271</f>
        <v>0</v>
      </c>
      <c r="AR271" s="12" t="s">
        <v>318</v>
      </c>
      <c r="AT271" s="12" t="s">
        <v>231</v>
      </c>
      <c r="AU271" s="12" t="s">
        <v>122</v>
      </c>
      <c r="AY271" s="12" t="s">
        <v>145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122</v>
      </c>
      <c r="BK271" s="222">
        <f>ROUND(I271*H271,2)</f>
        <v>0</v>
      </c>
      <c r="BL271" s="12" t="s">
        <v>305</v>
      </c>
      <c r="BM271" s="12" t="s">
        <v>732</v>
      </c>
    </row>
    <row r="272" s="1" customFormat="1" ht="16.5" customHeight="1">
      <c r="B272" s="33"/>
      <c r="C272" s="223" t="s">
        <v>733</v>
      </c>
      <c r="D272" s="223" t="s">
        <v>231</v>
      </c>
      <c r="E272" s="224" t="s">
        <v>734</v>
      </c>
      <c r="F272" s="225" t="s">
        <v>735</v>
      </c>
      <c r="G272" s="226" t="s">
        <v>168</v>
      </c>
      <c r="H272" s="227">
        <v>103.2</v>
      </c>
      <c r="I272" s="228"/>
      <c r="J272" s="229">
        <f>ROUND(I272*H272,2)</f>
        <v>0</v>
      </c>
      <c r="K272" s="225" t="s">
        <v>153</v>
      </c>
      <c r="L272" s="230"/>
      <c r="M272" s="231" t="s">
        <v>1</v>
      </c>
      <c r="N272" s="232" t="s">
        <v>42</v>
      </c>
      <c r="O272" s="74"/>
      <c r="P272" s="220">
        <f>O272*H272</f>
        <v>0</v>
      </c>
      <c r="Q272" s="220">
        <v>6.9999999999999994E-05</v>
      </c>
      <c r="R272" s="220">
        <f>Q272*H272</f>
        <v>0.0072239999999999995</v>
      </c>
      <c r="S272" s="220">
        <v>0</v>
      </c>
      <c r="T272" s="221">
        <f>S272*H272</f>
        <v>0</v>
      </c>
      <c r="AR272" s="12" t="s">
        <v>318</v>
      </c>
      <c r="AT272" s="12" t="s">
        <v>231</v>
      </c>
      <c r="AU272" s="12" t="s">
        <v>122</v>
      </c>
      <c r="AY272" s="12" t="s">
        <v>145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122</v>
      </c>
      <c r="BK272" s="222">
        <f>ROUND(I272*H272,2)</f>
        <v>0</v>
      </c>
      <c r="BL272" s="12" t="s">
        <v>305</v>
      </c>
      <c r="BM272" s="12" t="s">
        <v>736</v>
      </c>
    </row>
    <row r="273" s="1" customFormat="1" ht="16.5" customHeight="1">
      <c r="B273" s="33"/>
      <c r="C273" s="223" t="s">
        <v>737</v>
      </c>
      <c r="D273" s="223" t="s">
        <v>231</v>
      </c>
      <c r="E273" s="224" t="s">
        <v>738</v>
      </c>
      <c r="F273" s="225" t="s">
        <v>739</v>
      </c>
      <c r="G273" s="226" t="s">
        <v>168</v>
      </c>
      <c r="H273" s="227">
        <v>145.80000000000001</v>
      </c>
      <c r="I273" s="228"/>
      <c r="J273" s="229">
        <f>ROUND(I273*H273,2)</f>
        <v>0</v>
      </c>
      <c r="K273" s="225" t="s">
        <v>153</v>
      </c>
      <c r="L273" s="230"/>
      <c r="M273" s="231" t="s">
        <v>1</v>
      </c>
      <c r="N273" s="232" t="s">
        <v>42</v>
      </c>
      <c r="O273" s="74"/>
      <c r="P273" s="220">
        <f>O273*H273</f>
        <v>0</v>
      </c>
      <c r="Q273" s="220">
        <v>0.00011</v>
      </c>
      <c r="R273" s="220">
        <f>Q273*H273</f>
        <v>0.016038</v>
      </c>
      <c r="S273" s="220">
        <v>0</v>
      </c>
      <c r="T273" s="221">
        <f>S273*H273</f>
        <v>0</v>
      </c>
      <c r="AR273" s="12" t="s">
        <v>318</v>
      </c>
      <c r="AT273" s="12" t="s">
        <v>231</v>
      </c>
      <c r="AU273" s="12" t="s">
        <v>122</v>
      </c>
      <c r="AY273" s="12" t="s">
        <v>145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122</v>
      </c>
      <c r="BK273" s="222">
        <f>ROUND(I273*H273,2)</f>
        <v>0</v>
      </c>
      <c r="BL273" s="12" t="s">
        <v>305</v>
      </c>
      <c r="BM273" s="12" t="s">
        <v>740</v>
      </c>
    </row>
    <row r="274" s="1" customFormat="1" ht="16.5" customHeight="1">
      <c r="B274" s="33"/>
      <c r="C274" s="211" t="s">
        <v>741</v>
      </c>
      <c r="D274" s="211" t="s">
        <v>149</v>
      </c>
      <c r="E274" s="212" t="s">
        <v>742</v>
      </c>
      <c r="F274" s="213" t="s">
        <v>743</v>
      </c>
      <c r="G274" s="214" t="s">
        <v>168</v>
      </c>
      <c r="H274" s="215">
        <v>9</v>
      </c>
      <c r="I274" s="216"/>
      <c r="J274" s="217">
        <f>ROUND(I274*H274,2)</f>
        <v>0</v>
      </c>
      <c r="K274" s="213" t="s">
        <v>153</v>
      </c>
      <c r="L274" s="38"/>
      <c r="M274" s="218" t="s">
        <v>1</v>
      </c>
      <c r="N274" s="219" t="s">
        <v>42</v>
      </c>
      <c r="O274" s="74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AR274" s="12" t="s">
        <v>305</v>
      </c>
      <c r="AT274" s="12" t="s">
        <v>149</v>
      </c>
      <c r="AU274" s="12" t="s">
        <v>122</v>
      </c>
      <c r="AY274" s="12" t="s">
        <v>145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122</v>
      </c>
      <c r="BK274" s="222">
        <f>ROUND(I274*H274,2)</f>
        <v>0</v>
      </c>
      <c r="BL274" s="12" t="s">
        <v>305</v>
      </c>
      <c r="BM274" s="12" t="s">
        <v>744</v>
      </c>
    </row>
    <row r="275" s="1" customFormat="1" ht="16.5" customHeight="1">
      <c r="B275" s="33"/>
      <c r="C275" s="223" t="s">
        <v>745</v>
      </c>
      <c r="D275" s="223" t="s">
        <v>231</v>
      </c>
      <c r="E275" s="224" t="s">
        <v>746</v>
      </c>
      <c r="F275" s="225" t="s">
        <v>747</v>
      </c>
      <c r="G275" s="226" t="s">
        <v>168</v>
      </c>
      <c r="H275" s="227">
        <v>10.800000000000001</v>
      </c>
      <c r="I275" s="228"/>
      <c r="J275" s="229">
        <f>ROUND(I275*H275,2)</f>
        <v>0</v>
      </c>
      <c r="K275" s="225" t="s">
        <v>153</v>
      </c>
      <c r="L275" s="230"/>
      <c r="M275" s="231" t="s">
        <v>1</v>
      </c>
      <c r="N275" s="232" t="s">
        <v>42</v>
      </c>
      <c r="O275" s="74"/>
      <c r="P275" s="220">
        <f>O275*H275</f>
        <v>0</v>
      </c>
      <c r="Q275" s="220">
        <v>0.00025000000000000001</v>
      </c>
      <c r="R275" s="220">
        <f>Q275*H275</f>
        <v>0.0027000000000000001</v>
      </c>
      <c r="S275" s="220">
        <v>0</v>
      </c>
      <c r="T275" s="221">
        <f>S275*H275</f>
        <v>0</v>
      </c>
      <c r="AR275" s="12" t="s">
        <v>318</v>
      </c>
      <c r="AT275" s="12" t="s">
        <v>231</v>
      </c>
      <c r="AU275" s="12" t="s">
        <v>122</v>
      </c>
      <c r="AY275" s="12" t="s">
        <v>145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122</v>
      </c>
      <c r="BK275" s="222">
        <f>ROUND(I275*H275,2)</f>
        <v>0</v>
      </c>
      <c r="BL275" s="12" t="s">
        <v>305</v>
      </c>
      <c r="BM275" s="12" t="s">
        <v>748</v>
      </c>
    </row>
    <row r="276" s="1" customFormat="1" ht="16.5" customHeight="1">
      <c r="B276" s="33"/>
      <c r="C276" s="211" t="s">
        <v>749</v>
      </c>
      <c r="D276" s="211" t="s">
        <v>149</v>
      </c>
      <c r="E276" s="212" t="s">
        <v>750</v>
      </c>
      <c r="F276" s="213" t="s">
        <v>751</v>
      </c>
      <c r="G276" s="214" t="s">
        <v>152</v>
      </c>
      <c r="H276" s="215">
        <v>6</v>
      </c>
      <c r="I276" s="216"/>
      <c r="J276" s="217">
        <f>ROUND(I276*H276,2)</f>
        <v>0</v>
      </c>
      <c r="K276" s="213" t="s">
        <v>153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2" t="s">
        <v>305</v>
      </c>
      <c r="AT276" s="12" t="s">
        <v>149</v>
      </c>
      <c r="AU276" s="12" t="s">
        <v>122</v>
      </c>
      <c r="AY276" s="12" t="s">
        <v>145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122</v>
      </c>
      <c r="BK276" s="222">
        <f>ROUND(I276*H276,2)</f>
        <v>0</v>
      </c>
      <c r="BL276" s="12" t="s">
        <v>305</v>
      </c>
      <c r="BM276" s="12" t="s">
        <v>752</v>
      </c>
    </row>
    <row r="277" s="1" customFormat="1" ht="16.5" customHeight="1">
      <c r="B277" s="33"/>
      <c r="C277" s="211" t="s">
        <v>753</v>
      </c>
      <c r="D277" s="211" t="s">
        <v>149</v>
      </c>
      <c r="E277" s="212" t="s">
        <v>754</v>
      </c>
      <c r="F277" s="213" t="s">
        <v>755</v>
      </c>
      <c r="G277" s="214" t="s">
        <v>152</v>
      </c>
      <c r="H277" s="215">
        <v>1</v>
      </c>
      <c r="I277" s="216"/>
      <c r="J277" s="217">
        <f>ROUND(I277*H277,2)</f>
        <v>0</v>
      </c>
      <c r="K277" s="213" t="s">
        <v>153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2" t="s">
        <v>305</v>
      </c>
      <c r="AT277" s="12" t="s">
        <v>149</v>
      </c>
      <c r="AU277" s="12" t="s">
        <v>122</v>
      </c>
      <c r="AY277" s="12" t="s">
        <v>145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122</v>
      </c>
      <c r="BK277" s="222">
        <f>ROUND(I277*H277,2)</f>
        <v>0</v>
      </c>
      <c r="BL277" s="12" t="s">
        <v>305</v>
      </c>
      <c r="BM277" s="12" t="s">
        <v>756</v>
      </c>
    </row>
    <row r="278" s="1" customFormat="1" ht="16.5" customHeight="1">
      <c r="B278" s="33"/>
      <c r="C278" s="211" t="s">
        <v>757</v>
      </c>
      <c r="D278" s="211" t="s">
        <v>149</v>
      </c>
      <c r="E278" s="212" t="s">
        <v>758</v>
      </c>
      <c r="F278" s="213" t="s">
        <v>759</v>
      </c>
      <c r="G278" s="214" t="s">
        <v>152</v>
      </c>
      <c r="H278" s="215">
        <v>1</v>
      </c>
      <c r="I278" s="216"/>
      <c r="J278" s="217">
        <f>ROUND(I278*H278,2)</f>
        <v>0</v>
      </c>
      <c r="K278" s="213" t="s">
        <v>153</v>
      </c>
      <c r="L278" s="38"/>
      <c r="M278" s="218" t="s">
        <v>1</v>
      </c>
      <c r="N278" s="219" t="s">
        <v>42</v>
      </c>
      <c r="O278" s="74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AR278" s="12" t="s">
        <v>305</v>
      </c>
      <c r="AT278" s="12" t="s">
        <v>149</v>
      </c>
      <c r="AU278" s="12" t="s">
        <v>122</v>
      </c>
      <c r="AY278" s="12" t="s">
        <v>145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122</v>
      </c>
      <c r="BK278" s="222">
        <f>ROUND(I278*H278,2)</f>
        <v>0</v>
      </c>
      <c r="BL278" s="12" t="s">
        <v>305</v>
      </c>
      <c r="BM278" s="12" t="s">
        <v>760</v>
      </c>
    </row>
    <row r="279" s="1" customFormat="1" ht="16.5" customHeight="1">
      <c r="B279" s="33"/>
      <c r="C279" s="223" t="s">
        <v>761</v>
      </c>
      <c r="D279" s="223" t="s">
        <v>231</v>
      </c>
      <c r="E279" s="224" t="s">
        <v>762</v>
      </c>
      <c r="F279" s="225" t="s">
        <v>763</v>
      </c>
      <c r="G279" s="226" t="s">
        <v>152</v>
      </c>
      <c r="H279" s="227">
        <v>1</v>
      </c>
      <c r="I279" s="228"/>
      <c r="J279" s="229">
        <f>ROUND(I279*H279,2)</f>
        <v>0</v>
      </c>
      <c r="K279" s="225" t="s">
        <v>153</v>
      </c>
      <c r="L279" s="230"/>
      <c r="M279" s="231" t="s">
        <v>1</v>
      </c>
      <c r="N279" s="232" t="s">
        <v>42</v>
      </c>
      <c r="O279" s="74"/>
      <c r="P279" s="220">
        <f>O279*H279</f>
        <v>0</v>
      </c>
      <c r="Q279" s="220">
        <v>0.00142</v>
      </c>
      <c r="R279" s="220">
        <f>Q279*H279</f>
        <v>0.00142</v>
      </c>
      <c r="S279" s="220">
        <v>0</v>
      </c>
      <c r="T279" s="221">
        <f>S279*H279</f>
        <v>0</v>
      </c>
      <c r="AR279" s="12" t="s">
        <v>318</v>
      </c>
      <c r="AT279" s="12" t="s">
        <v>231</v>
      </c>
      <c r="AU279" s="12" t="s">
        <v>122</v>
      </c>
      <c r="AY279" s="12" t="s">
        <v>145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122</v>
      </c>
      <c r="BK279" s="222">
        <f>ROUND(I279*H279,2)</f>
        <v>0</v>
      </c>
      <c r="BL279" s="12" t="s">
        <v>305</v>
      </c>
      <c r="BM279" s="12" t="s">
        <v>764</v>
      </c>
    </row>
    <row r="280" s="1" customFormat="1" ht="16.5" customHeight="1">
      <c r="B280" s="33"/>
      <c r="C280" s="211" t="s">
        <v>765</v>
      </c>
      <c r="D280" s="211" t="s">
        <v>149</v>
      </c>
      <c r="E280" s="212" t="s">
        <v>766</v>
      </c>
      <c r="F280" s="213" t="s">
        <v>767</v>
      </c>
      <c r="G280" s="214" t="s">
        <v>152</v>
      </c>
      <c r="H280" s="215">
        <v>1</v>
      </c>
      <c r="I280" s="216"/>
      <c r="J280" s="217">
        <f>ROUND(I280*H280,2)</f>
        <v>0</v>
      </c>
      <c r="K280" s="213" t="s">
        <v>153</v>
      </c>
      <c r="L280" s="38"/>
      <c r="M280" s="218" t="s">
        <v>1</v>
      </c>
      <c r="N280" s="219" t="s">
        <v>42</v>
      </c>
      <c r="O280" s="74"/>
      <c r="P280" s="220">
        <f>O280*H280</f>
        <v>0</v>
      </c>
      <c r="Q280" s="220">
        <v>0</v>
      </c>
      <c r="R280" s="220">
        <f>Q280*H280</f>
        <v>0</v>
      </c>
      <c r="S280" s="220">
        <v>0.017000000000000001</v>
      </c>
      <c r="T280" s="221">
        <f>S280*H280</f>
        <v>0.017000000000000001</v>
      </c>
      <c r="AR280" s="12" t="s">
        <v>305</v>
      </c>
      <c r="AT280" s="12" t="s">
        <v>149</v>
      </c>
      <c r="AU280" s="12" t="s">
        <v>122</v>
      </c>
      <c r="AY280" s="12" t="s">
        <v>145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122</v>
      </c>
      <c r="BK280" s="222">
        <f>ROUND(I280*H280,2)</f>
        <v>0</v>
      </c>
      <c r="BL280" s="12" t="s">
        <v>305</v>
      </c>
      <c r="BM280" s="12" t="s">
        <v>768</v>
      </c>
    </row>
    <row r="281" s="1" customFormat="1" ht="16.5" customHeight="1">
      <c r="B281" s="33"/>
      <c r="C281" s="211" t="s">
        <v>769</v>
      </c>
      <c r="D281" s="211" t="s">
        <v>149</v>
      </c>
      <c r="E281" s="212" t="s">
        <v>770</v>
      </c>
      <c r="F281" s="213" t="s">
        <v>771</v>
      </c>
      <c r="G281" s="214" t="s">
        <v>152</v>
      </c>
      <c r="H281" s="215">
        <v>6</v>
      </c>
      <c r="I281" s="216"/>
      <c r="J281" s="217">
        <f>ROUND(I281*H281,2)</f>
        <v>0</v>
      </c>
      <c r="K281" s="213" t="s">
        <v>153</v>
      </c>
      <c r="L281" s="38"/>
      <c r="M281" s="218" t="s">
        <v>1</v>
      </c>
      <c r="N281" s="219" t="s">
        <v>42</v>
      </c>
      <c r="O281" s="74"/>
      <c r="P281" s="220">
        <f>O281*H281</f>
        <v>0</v>
      </c>
      <c r="Q281" s="220">
        <v>0</v>
      </c>
      <c r="R281" s="220">
        <f>Q281*H281</f>
        <v>0</v>
      </c>
      <c r="S281" s="220">
        <v>0.00023000000000000001</v>
      </c>
      <c r="T281" s="221">
        <f>S281*H281</f>
        <v>0.0013800000000000002</v>
      </c>
      <c r="AR281" s="12" t="s">
        <v>305</v>
      </c>
      <c r="AT281" s="12" t="s">
        <v>149</v>
      </c>
      <c r="AU281" s="12" t="s">
        <v>122</v>
      </c>
      <c r="AY281" s="12" t="s">
        <v>145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122</v>
      </c>
      <c r="BK281" s="222">
        <f>ROUND(I281*H281,2)</f>
        <v>0</v>
      </c>
      <c r="BL281" s="12" t="s">
        <v>305</v>
      </c>
      <c r="BM281" s="12" t="s">
        <v>772</v>
      </c>
    </row>
    <row r="282" s="1" customFormat="1" ht="16.5" customHeight="1">
      <c r="B282" s="33"/>
      <c r="C282" s="211" t="s">
        <v>773</v>
      </c>
      <c r="D282" s="211" t="s">
        <v>149</v>
      </c>
      <c r="E282" s="212" t="s">
        <v>774</v>
      </c>
      <c r="F282" s="213" t="s">
        <v>775</v>
      </c>
      <c r="G282" s="214" t="s">
        <v>152</v>
      </c>
      <c r="H282" s="215">
        <v>1</v>
      </c>
      <c r="I282" s="216"/>
      <c r="J282" s="217">
        <f>ROUND(I282*H282,2)</f>
        <v>0</v>
      </c>
      <c r="K282" s="213" t="s">
        <v>153</v>
      </c>
      <c r="L282" s="38"/>
      <c r="M282" s="218" t="s">
        <v>1</v>
      </c>
      <c r="N282" s="219" t="s">
        <v>42</v>
      </c>
      <c r="O282" s="74"/>
      <c r="P282" s="220">
        <f>O282*H282</f>
        <v>0</v>
      </c>
      <c r="Q282" s="220">
        <v>0</v>
      </c>
      <c r="R282" s="220">
        <f>Q282*H282</f>
        <v>0</v>
      </c>
      <c r="S282" s="220">
        <v>0.00063000000000000003</v>
      </c>
      <c r="T282" s="221">
        <f>S282*H282</f>
        <v>0.00063000000000000003</v>
      </c>
      <c r="AR282" s="12" t="s">
        <v>305</v>
      </c>
      <c r="AT282" s="12" t="s">
        <v>149</v>
      </c>
      <c r="AU282" s="12" t="s">
        <v>122</v>
      </c>
      <c r="AY282" s="12" t="s">
        <v>145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122</v>
      </c>
      <c r="BK282" s="222">
        <f>ROUND(I282*H282,2)</f>
        <v>0</v>
      </c>
      <c r="BL282" s="12" t="s">
        <v>305</v>
      </c>
      <c r="BM282" s="12" t="s">
        <v>776</v>
      </c>
    </row>
    <row r="283" s="1" customFormat="1" ht="16.5" customHeight="1">
      <c r="B283" s="33"/>
      <c r="C283" s="211" t="s">
        <v>777</v>
      </c>
      <c r="D283" s="211" t="s">
        <v>149</v>
      </c>
      <c r="E283" s="212" t="s">
        <v>778</v>
      </c>
      <c r="F283" s="213" t="s">
        <v>779</v>
      </c>
      <c r="G283" s="214" t="s">
        <v>152</v>
      </c>
      <c r="H283" s="215">
        <v>6</v>
      </c>
      <c r="I283" s="216"/>
      <c r="J283" s="217">
        <f>ROUND(I283*H283,2)</f>
        <v>0</v>
      </c>
      <c r="K283" s="213" t="s">
        <v>153</v>
      </c>
      <c r="L283" s="38"/>
      <c r="M283" s="218" t="s">
        <v>1</v>
      </c>
      <c r="N283" s="219" t="s">
        <v>42</v>
      </c>
      <c r="O283" s="74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AR283" s="12" t="s">
        <v>154</v>
      </c>
      <c r="AT283" s="12" t="s">
        <v>149</v>
      </c>
      <c r="AU283" s="12" t="s">
        <v>122</v>
      </c>
      <c r="AY283" s="12" t="s">
        <v>145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122</v>
      </c>
      <c r="BK283" s="222">
        <f>ROUND(I283*H283,2)</f>
        <v>0</v>
      </c>
      <c r="BL283" s="12" t="s">
        <v>154</v>
      </c>
      <c r="BM283" s="12" t="s">
        <v>780</v>
      </c>
    </row>
    <row r="284" s="1" customFormat="1" ht="16.5" customHeight="1">
      <c r="B284" s="33"/>
      <c r="C284" s="223" t="s">
        <v>781</v>
      </c>
      <c r="D284" s="223" t="s">
        <v>231</v>
      </c>
      <c r="E284" s="224" t="s">
        <v>782</v>
      </c>
      <c r="F284" s="225" t="s">
        <v>783</v>
      </c>
      <c r="G284" s="226" t="s">
        <v>152</v>
      </c>
      <c r="H284" s="227">
        <v>6</v>
      </c>
      <c r="I284" s="228"/>
      <c r="J284" s="229">
        <f>ROUND(I284*H284,2)</f>
        <v>0</v>
      </c>
      <c r="K284" s="225" t="s">
        <v>153</v>
      </c>
      <c r="L284" s="230"/>
      <c r="M284" s="231" t="s">
        <v>1</v>
      </c>
      <c r="N284" s="232" t="s">
        <v>42</v>
      </c>
      <c r="O284" s="74"/>
      <c r="P284" s="220">
        <f>O284*H284</f>
        <v>0</v>
      </c>
      <c r="Q284" s="220">
        <v>5.0000000000000002E-05</v>
      </c>
      <c r="R284" s="220">
        <f>Q284*H284</f>
        <v>0.00030000000000000003</v>
      </c>
      <c r="S284" s="220">
        <v>0</v>
      </c>
      <c r="T284" s="221">
        <f>S284*H284</f>
        <v>0</v>
      </c>
      <c r="AR284" s="12" t="s">
        <v>784</v>
      </c>
      <c r="AT284" s="12" t="s">
        <v>231</v>
      </c>
      <c r="AU284" s="12" t="s">
        <v>122</v>
      </c>
      <c r="AY284" s="12" t="s">
        <v>145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122</v>
      </c>
      <c r="BK284" s="222">
        <f>ROUND(I284*H284,2)</f>
        <v>0</v>
      </c>
      <c r="BL284" s="12" t="s">
        <v>784</v>
      </c>
      <c r="BM284" s="12" t="s">
        <v>785</v>
      </c>
    </row>
    <row r="285" s="1" customFormat="1" ht="16.5" customHeight="1">
      <c r="B285" s="33"/>
      <c r="C285" s="211" t="s">
        <v>786</v>
      </c>
      <c r="D285" s="211" t="s">
        <v>149</v>
      </c>
      <c r="E285" s="212" t="s">
        <v>787</v>
      </c>
      <c r="F285" s="213" t="s">
        <v>788</v>
      </c>
      <c r="G285" s="214" t="s">
        <v>152</v>
      </c>
      <c r="H285" s="215">
        <v>4</v>
      </c>
      <c r="I285" s="216"/>
      <c r="J285" s="217">
        <f>ROUND(I285*H285,2)</f>
        <v>0</v>
      </c>
      <c r="K285" s="213" t="s">
        <v>153</v>
      </c>
      <c r="L285" s="38"/>
      <c r="M285" s="218" t="s">
        <v>1</v>
      </c>
      <c r="N285" s="219" t="s">
        <v>42</v>
      </c>
      <c r="O285" s="74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AR285" s="12" t="s">
        <v>305</v>
      </c>
      <c r="AT285" s="12" t="s">
        <v>149</v>
      </c>
      <c r="AU285" s="12" t="s">
        <v>122</v>
      </c>
      <c r="AY285" s="12" t="s">
        <v>145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122</v>
      </c>
      <c r="BK285" s="222">
        <f>ROUND(I285*H285,2)</f>
        <v>0</v>
      </c>
      <c r="BL285" s="12" t="s">
        <v>305</v>
      </c>
      <c r="BM285" s="12" t="s">
        <v>789</v>
      </c>
    </row>
    <row r="286" s="1" customFormat="1" ht="16.5" customHeight="1">
      <c r="B286" s="33"/>
      <c r="C286" s="223" t="s">
        <v>790</v>
      </c>
      <c r="D286" s="223" t="s">
        <v>231</v>
      </c>
      <c r="E286" s="224" t="s">
        <v>791</v>
      </c>
      <c r="F286" s="225" t="s">
        <v>792</v>
      </c>
      <c r="G286" s="226" t="s">
        <v>152</v>
      </c>
      <c r="H286" s="227">
        <v>4</v>
      </c>
      <c r="I286" s="228"/>
      <c r="J286" s="229">
        <f>ROUND(I286*H286,2)</f>
        <v>0</v>
      </c>
      <c r="K286" s="225" t="s">
        <v>153</v>
      </c>
      <c r="L286" s="230"/>
      <c r="M286" s="231" t="s">
        <v>1</v>
      </c>
      <c r="N286" s="232" t="s">
        <v>42</v>
      </c>
      <c r="O286" s="74"/>
      <c r="P286" s="220">
        <f>O286*H286</f>
        <v>0</v>
      </c>
      <c r="Q286" s="220">
        <v>5.0000000000000002E-05</v>
      </c>
      <c r="R286" s="220">
        <f>Q286*H286</f>
        <v>0.00020000000000000001</v>
      </c>
      <c r="S286" s="220">
        <v>0</v>
      </c>
      <c r="T286" s="221">
        <f>S286*H286</f>
        <v>0</v>
      </c>
      <c r="AR286" s="12" t="s">
        <v>784</v>
      </c>
      <c r="AT286" s="12" t="s">
        <v>231</v>
      </c>
      <c r="AU286" s="12" t="s">
        <v>122</v>
      </c>
      <c r="AY286" s="12" t="s">
        <v>145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122</v>
      </c>
      <c r="BK286" s="222">
        <f>ROUND(I286*H286,2)</f>
        <v>0</v>
      </c>
      <c r="BL286" s="12" t="s">
        <v>784</v>
      </c>
      <c r="BM286" s="12" t="s">
        <v>793</v>
      </c>
    </row>
    <row r="287" s="1" customFormat="1" ht="16.5" customHeight="1">
      <c r="B287" s="33"/>
      <c r="C287" s="211" t="s">
        <v>794</v>
      </c>
      <c r="D287" s="211" t="s">
        <v>149</v>
      </c>
      <c r="E287" s="212" t="s">
        <v>795</v>
      </c>
      <c r="F287" s="213" t="s">
        <v>796</v>
      </c>
      <c r="G287" s="214" t="s">
        <v>152</v>
      </c>
      <c r="H287" s="215">
        <v>1</v>
      </c>
      <c r="I287" s="216"/>
      <c r="J287" s="217">
        <f>ROUND(I287*H287,2)</f>
        <v>0</v>
      </c>
      <c r="K287" s="213" t="s">
        <v>153</v>
      </c>
      <c r="L287" s="38"/>
      <c r="M287" s="218" t="s">
        <v>1</v>
      </c>
      <c r="N287" s="219" t="s">
        <v>42</v>
      </c>
      <c r="O287" s="74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AR287" s="12" t="s">
        <v>305</v>
      </c>
      <c r="AT287" s="12" t="s">
        <v>149</v>
      </c>
      <c r="AU287" s="12" t="s">
        <v>122</v>
      </c>
      <c r="AY287" s="12" t="s">
        <v>145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122</v>
      </c>
      <c r="BK287" s="222">
        <f>ROUND(I287*H287,2)</f>
        <v>0</v>
      </c>
      <c r="BL287" s="12" t="s">
        <v>305</v>
      </c>
      <c r="BM287" s="12" t="s">
        <v>797</v>
      </c>
    </row>
    <row r="288" s="1" customFormat="1" ht="16.5" customHeight="1">
      <c r="B288" s="33"/>
      <c r="C288" s="223" t="s">
        <v>798</v>
      </c>
      <c r="D288" s="223" t="s">
        <v>231</v>
      </c>
      <c r="E288" s="224" t="s">
        <v>799</v>
      </c>
      <c r="F288" s="225" t="s">
        <v>800</v>
      </c>
      <c r="G288" s="226" t="s">
        <v>506</v>
      </c>
      <c r="H288" s="227">
        <v>1</v>
      </c>
      <c r="I288" s="228"/>
      <c r="J288" s="229">
        <f>ROUND(I288*H288,2)</f>
        <v>0</v>
      </c>
      <c r="K288" s="225" t="s">
        <v>1</v>
      </c>
      <c r="L288" s="230"/>
      <c r="M288" s="231" t="s">
        <v>1</v>
      </c>
      <c r="N288" s="232" t="s">
        <v>42</v>
      </c>
      <c r="O288" s="74"/>
      <c r="P288" s="220">
        <f>O288*H288</f>
        <v>0</v>
      </c>
      <c r="Q288" s="220">
        <v>0.00024000000000000001</v>
      </c>
      <c r="R288" s="220">
        <f>Q288*H288</f>
        <v>0.00024000000000000001</v>
      </c>
      <c r="S288" s="220">
        <v>0</v>
      </c>
      <c r="T288" s="221">
        <f>S288*H288</f>
        <v>0</v>
      </c>
      <c r="AR288" s="12" t="s">
        <v>318</v>
      </c>
      <c r="AT288" s="12" t="s">
        <v>231</v>
      </c>
      <c r="AU288" s="12" t="s">
        <v>122</v>
      </c>
      <c r="AY288" s="12" t="s">
        <v>145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122</v>
      </c>
      <c r="BK288" s="222">
        <f>ROUND(I288*H288,2)</f>
        <v>0</v>
      </c>
      <c r="BL288" s="12" t="s">
        <v>305</v>
      </c>
      <c r="BM288" s="12" t="s">
        <v>801</v>
      </c>
    </row>
    <row r="289" s="1" customFormat="1" ht="16.5" customHeight="1">
      <c r="B289" s="33"/>
      <c r="C289" s="211" t="s">
        <v>802</v>
      </c>
      <c r="D289" s="211" t="s">
        <v>149</v>
      </c>
      <c r="E289" s="212" t="s">
        <v>803</v>
      </c>
      <c r="F289" s="213" t="s">
        <v>804</v>
      </c>
      <c r="G289" s="214" t="s">
        <v>152</v>
      </c>
      <c r="H289" s="215">
        <v>1</v>
      </c>
      <c r="I289" s="216"/>
      <c r="J289" s="217">
        <f>ROUND(I289*H289,2)</f>
        <v>0</v>
      </c>
      <c r="K289" s="213" t="s">
        <v>153</v>
      </c>
      <c r="L289" s="38"/>
      <c r="M289" s="218" t="s">
        <v>1</v>
      </c>
      <c r="N289" s="219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305</v>
      </c>
      <c r="AT289" s="12" t="s">
        <v>149</v>
      </c>
      <c r="AU289" s="12" t="s">
        <v>122</v>
      </c>
      <c r="AY289" s="12" t="s">
        <v>145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122</v>
      </c>
      <c r="BK289" s="222">
        <f>ROUND(I289*H289,2)</f>
        <v>0</v>
      </c>
      <c r="BL289" s="12" t="s">
        <v>305</v>
      </c>
      <c r="BM289" s="12" t="s">
        <v>805</v>
      </c>
    </row>
    <row r="290" s="1" customFormat="1" ht="16.5" customHeight="1">
      <c r="B290" s="33"/>
      <c r="C290" s="223" t="s">
        <v>806</v>
      </c>
      <c r="D290" s="223" t="s">
        <v>231</v>
      </c>
      <c r="E290" s="224" t="s">
        <v>807</v>
      </c>
      <c r="F290" s="225" t="s">
        <v>808</v>
      </c>
      <c r="G290" s="226" t="s">
        <v>707</v>
      </c>
      <c r="H290" s="227">
        <v>1</v>
      </c>
      <c r="I290" s="228"/>
      <c r="J290" s="229">
        <f>ROUND(I290*H290,2)</f>
        <v>0</v>
      </c>
      <c r="K290" s="225" t="s">
        <v>1</v>
      </c>
      <c r="L290" s="230"/>
      <c r="M290" s="231" t="s">
        <v>1</v>
      </c>
      <c r="N290" s="232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318</v>
      </c>
      <c r="AT290" s="12" t="s">
        <v>231</v>
      </c>
      <c r="AU290" s="12" t="s">
        <v>122</v>
      </c>
      <c r="AY290" s="12" t="s">
        <v>145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122</v>
      </c>
      <c r="BK290" s="222">
        <f>ROUND(I290*H290,2)</f>
        <v>0</v>
      </c>
      <c r="BL290" s="12" t="s">
        <v>305</v>
      </c>
      <c r="BM290" s="12" t="s">
        <v>809</v>
      </c>
    </row>
    <row r="291" s="1" customFormat="1" ht="16.5" customHeight="1">
      <c r="B291" s="33"/>
      <c r="C291" s="211" t="s">
        <v>810</v>
      </c>
      <c r="D291" s="211" t="s">
        <v>149</v>
      </c>
      <c r="E291" s="212" t="s">
        <v>811</v>
      </c>
      <c r="F291" s="213" t="s">
        <v>812</v>
      </c>
      <c r="G291" s="214" t="s">
        <v>152</v>
      </c>
      <c r="H291" s="215">
        <v>18</v>
      </c>
      <c r="I291" s="216"/>
      <c r="J291" s="217">
        <f>ROUND(I291*H291,2)</f>
        <v>0</v>
      </c>
      <c r="K291" s="213" t="s">
        <v>208</v>
      </c>
      <c r="L291" s="38"/>
      <c r="M291" s="218" t="s">
        <v>1</v>
      </c>
      <c r="N291" s="219" t="s">
        <v>42</v>
      </c>
      <c r="O291" s="74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AR291" s="12" t="s">
        <v>305</v>
      </c>
      <c r="AT291" s="12" t="s">
        <v>149</v>
      </c>
      <c r="AU291" s="12" t="s">
        <v>122</v>
      </c>
      <c r="AY291" s="12" t="s">
        <v>145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122</v>
      </c>
      <c r="BK291" s="222">
        <f>ROUND(I291*H291,2)</f>
        <v>0</v>
      </c>
      <c r="BL291" s="12" t="s">
        <v>305</v>
      </c>
      <c r="BM291" s="12" t="s">
        <v>813</v>
      </c>
    </row>
    <row r="292" s="1" customFormat="1" ht="16.5" customHeight="1">
      <c r="B292" s="33"/>
      <c r="C292" s="223" t="s">
        <v>814</v>
      </c>
      <c r="D292" s="223" t="s">
        <v>231</v>
      </c>
      <c r="E292" s="224" t="s">
        <v>815</v>
      </c>
      <c r="F292" s="225" t="s">
        <v>816</v>
      </c>
      <c r="G292" s="226" t="s">
        <v>152</v>
      </c>
      <c r="H292" s="227">
        <v>7</v>
      </c>
      <c r="I292" s="228"/>
      <c r="J292" s="229">
        <f>ROUND(I292*H292,2)</f>
        <v>0</v>
      </c>
      <c r="K292" s="225" t="s">
        <v>153</v>
      </c>
      <c r="L292" s="230"/>
      <c r="M292" s="231" t="s">
        <v>1</v>
      </c>
      <c r="N292" s="232" t="s">
        <v>42</v>
      </c>
      <c r="O292" s="74"/>
      <c r="P292" s="220">
        <f>O292*H292</f>
        <v>0</v>
      </c>
      <c r="Q292" s="220">
        <v>6.0000000000000002E-05</v>
      </c>
      <c r="R292" s="220">
        <f>Q292*H292</f>
        <v>0.00042000000000000002</v>
      </c>
      <c r="S292" s="220">
        <v>0</v>
      </c>
      <c r="T292" s="221">
        <f>S292*H292</f>
        <v>0</v>
      </c>
      <c r="AR292" s="12" t="s">
        <v>234</v>
      </c>
      <c r="AT292" s="12" t="s">
        <v>231</v>
      </c>
      <c r="AU292" s="12" t="s">
        <v>122</v>
      </c>
      <c r="AY292" s="12" t="s">
        <v>145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122</v>
      </c>
      <c r="BK292" s="222">
        <f>ROUND(I292*H292,2)</f>
        <v>0</v>
      </c>
      <c r="BL292" s="12" t="s">
        <v>154</v>
      </c>
      <c r="BM292" s="12" t="s">
        <v>817</v>
      </c>
    </row>
    <row r="293" s="1" customFormat="1" ht="16.5" customHeight="1">
      <c r="B293" s="33"/>
      <c r="C293" s="223" t="s">
        <v>818</v>
      </c>
      <c r="D293" s="223" t="s">
        <v>231</v>
      </c>
      <c r="E293" s="224" t="s">
        <v>819</v>
      </c>
      <c r="F293" s="225" t="s">
        <v>820</v>
      </c>
      <c r="G293" s="226" t="s">
        <v>152</v>
      </c>
      <c r="H293" s="227">
        <v>11</v>
      </c>
      <c r="I293" s="228"/>
      <c r="J293" s="229">
        <f>ROUND(I293*H293,2)</f>
        <v>0</v>
      </c>
      <c r="K293" s="225" t="s">
        <v>153</v>
      </c>
      <c r="L293" s="230"/>
      <c r="M293" s="231" t="s">
        <v>1</v>
      </c>
      <c r="N293" s="232" t="s">
        <v>42</v>
      </c>
      <c r="O293" s="74"/>
      <c r="P293" s="220">
        <f>O293*H293</f>
        <v>0</v>
      </c>
      <c r="Q293" s="220">
        <v>6.0000000000000002E-05</v>
      </c>
      <c r="R293" s="220">
        <f>Q293*H293</f>
        <v>0.00066</v>
      </c>
      <c r="S293" s="220">
        <v>0</v>
      </c>
      <c r="T293" s="221">
        <f>S293*H293</f>
        <v>0</v>
      </c>
      <c r="AR293" s="12" t="s">
        <v>784</v>
      </c>
      <c r="AT293" s="12" t="s">
        <v>231</v>
      </c>
      <c r="AU293" s="12" t="s">
        <v>122</v>
      </c>
      <c r="AY293" s="12" t="s">
        <v>145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122</v>
      </c>
      <c r="BK293" s="222">
        <f>ROUND(I293*H293,2)</f>
        <v>0</v>
      </c>
      <c r="BL293" s="12" t="s">
        <v>784</v>
      </c>
      <c r="BM293" s="12" t="s">
        <v>821</v>
      </c>
    </row>
    <row r="294" s="1" customFormat="1" ht="16.5" customHeight="1">
      <c r="B294" s="33"/>
      <c r="C294" s="223" t="s">
        <v>822</v>
      </c>
      <c r="D294" s="223" t="s">
        <v>231</v>
      </c>
      <c r="E294" s="224" t="s">
        <v>823</v>
      </c>
      <c r="F294" s="225" t="s">
        <v>824</v>
      </c>
      <c r="G294" s="226" t="s">
        <v>152</v>
      </c>
      <c r="H294" s="227">
        <v>10</v>
      </c>
      <c r="I294" s="228"/>
      <c r="J294" s="229">
        <f>ROUND(I294*H294,2)</f>
        <v>0</v>
      </c>
      <c r="K294" s="225" t="s">
        <v>153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5.0000000000000002E-05</v>
      </c>
      <c r="R294" s="220">
        <f>Q294*H294</f>
        <v>0.00050000000000000001</v>
      </c>
      <c r="S294" s="220">
        <v>0</v>
      </c>
      <c r="T294" s="221">
        <f>S294*H294</f>
        <v>0</v>
      </c>
      <c r="AR294" s="12" t="s">
        <v>784</v>
      </c>
      <c r="AT294" s="12" t="s">
        <v>231</v>
      </c>
      <c r="AU294" s="12" t="s">
        <v>122</v>
      </c>
      <c r="AY294" s="12" t="s">
        <v>145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122</v>
      </c>
      <c r="BK294" s="222">
        <f>ROUND(I294*H294,2)</f>
        <v>0</v>
      </c>
      <c r="BL294" s="12" t="s">
        <v>784</v>
      </c>
      <c r="BM294" s="12" t="s">
        <v>825</v>
      </c>
    </row>
    <row r="295" s="1" customFormat="1" ht="16.5" customHeight="1">
      <c r="B295" s="33"/>
      <c r="C295" s="223" t="s">
        <v>826</v>
      </c>
      <c r="D295" s="223" t="s">
        <v>231</v>
      </c>
      <c r="E295" s="224" t="s">
        <v>827</v>
      </c>
      <c r="F295" s="225" t="s">
        <v>828</v>
      </c>
      <c r="G295" s="226" t="s">
        <v>152</v>
      </c>
      <c r="H295" s="227">
        <v>13</v>
      </c>
      <c r="I295" s="228"/>
      <c r="J295" s="229">
        <f>ROUND(I295*H295,2)</f>
        <v>0</v>
      </c>
      <c r="K295" s="225" t="s">
        <v>153</v>
      </c>
      <c r="L295" s="230"/>
      <c r="M295" s="231" t="s">
        <v>1</v>
      </c>
      <c r="N295" s="232" t="s">
        <v>42</v>
      </c>
      <c r="O295" s="74"/>
      <c r="P295" s="220">
        <f>O295*H295</f>
        <v>0</v>
      </c>
      <c r="Q295" s="220">
        <v>5.0000000000000002E-05</v>
      </c>
      <c r="R295" s="220">
        <f>Q295*H295</f>
        <v>0.00065000000000000008</v>
      </c>
      <c r="S295" s="220">
        <v>0</v>
      </c>
      <c r="T295" s="221">
        <f>S295*H295</f>
        <v>0</v>
      </c>
      <c r="AR295" s="12" t="s">
        <v>784</v>
      </c>
      <c r="AT295" s="12" t="s">
        <v>231</v>
      </c>
      <c r="AU295" s="12" t="s">
        <v>122</v>
      </c>
      <c r="AY295" s="12" t="s">
        <v>145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122</v>
      </c>
      <c r="BK295" s="222">
        <f>ROUND(I295*H295,2)</f>
        <v>0</v>
      </c>
      <c r="BL295" s="12" t="s">
        <v>784</v>
      </c>
      <c r="BM295" s="12" t="s">
        <v>829</v>
      </c>
    </row>
    <row r="296" s="1" customFormat="1" ht="16.5" customHeight="1">
      <c r="B296" s="33"/>
      <c r="C296" s="223" t="s">
        <v>830</v>
      </c>
      <c r="D296" s="223" t="s">
        <v>231</v>
      </c>
      <c r="E296" s="224" t="s">
        <v>831</v>
      </c>
      <c r="F296" s="225" t="s">
        <v>832</v>
      </c>
      <c r="G296" s="226" t="s">
        <v>152</v>
      </c>
      <c r="H296" s="227">
        <v>15</v>
      </c>
      <c r="I296" s="228"/>
      <c r="J296" s="229">
        <f>ROUND(I296*H296,2)</f>
        <v>0</v>
      </c>
      <c r="K296" s="225" t="s">
        <v>153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AR296" s="12" t="s">
        <v>784</v>
      </c>
      <c r="AT296" s="12" t="s">
        <v>231</v>
      </c>
      <c r="AU296" s="12" t="s">
        <v>122</v>
      </c>
      <c r="AY296" s="12" t="s">
        <v>145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122</v>
      </c>
      <c r="BK296" s="222">
        <f>ROUND(I296*H296,2)</f>
        <v>0</v>
      </c>
      <c r="BL296" s="12" t="s">
        <v>784</v>
      </c>
      <c r="BM296" s="12" t="s">
        <v>833</v>
      </c>
    </row>
    <row r="297" s="1" customFormat="1" ht="16.5" customHeight="1">
      <c r="B297" s="33"/>
      <c r="C297" s="223" t="s">
        <v>834</v>
      </c>
      <c r="D297" s="223" t="s">
        <v>231</v>
      </c>
      <c r="E297" s="224" t="s">
        <v>835</v>
      </c>
      <c r="F297" s="225" t="s">
        <v>836</v>
      </c>
      <c r="G297" s="226" t="s">
        <v>152</v>
      </c>
      <c r="H297" s="227">
        <v>7</v>
      </c>
      <c r="I297" s="228"/>
      <c r="J297" s="229">
        <f>ROUND(I297*H297,2)</f>
        <v>0</v>
      </c>
      <c r="K297" s="225" t="s">
        <v>153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1.0000000000000001E-05</v>
      </c>
      <c r="R297" s="220">
        <f>Q297*H297</f>
        <v>7.0000000000000007E-05</v>
      </c>
      <c r="S297" s="220">
        <v>0</v>
      </c>
      <c r="T297" s="221">
        <f>S297*H297</f>
        <v>0</v>
      </c>
      <c r="AR297" s="12" t="s">
        <v>784</v>
      </c>
      <c r="AT297" s="12" t="s">
        <v>231</v>
      </c>
      <c r="AU297" s="12" t="s">
        <v>122</v>
      </c>
      <c r="AY297" s="12" t="s">
        <v>145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122</v>
      </c>
      <c r="BK297" s="222">
        <f>ROUND(I297*H297,2)</f>
        <v>0</v>
      </c>
      <c r="BL297" s="12" t="s">
        <v>784</v>
      </c>
      <c r="BM297" s="12" t="s">
        <v>837</v>
      </c>
    </row>
    <row r="298" s="1" customFormat="1" ht="16.5" customHeight="1">
      <c r="B298" s="33"/>
      <c r="C298" s="223" t="s">
        <v>838</v>
      </c>
      <c r="D298" s="223" t="s">
        <v>231</v>
      </c>
      <c r="E298" s="224" t="s">
        <v>839</v>
      </c>
      <c r="F298" s="225" t="s">
        <v>840</v>
      </c>
      <c r="G298" s="226" t="s">
        <v>152</v>
      </c>
      <c r="H298" s="227">
        <v>11</v>
      </c>
      <c r="I298" s="228"/>
      <c r="J298" s="229">
        <f>ROUND(I298*H298,2)</f>
        <v>0</v>
      </c>
      <c r="K298" s="225" t="s">
        <v>153</v>
      </c>
      <c r="L298" s="230"/>
      <c r="M298" s="231" t="s">
        <v>1</v>
      </c>
      <c r="N298" s="232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AR298" s="12" t="s">
        <v>784</v>
      </c>
      <c r="AT298" s="12" t="s">
        <v>231</v>
      </c>
      <c r="AU298" s="12" t="s">
        <v>122</v>
      </c>
      <c r="AY298" s="12" t="s">
        <v>145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122</v>
      </c>
      <c r="BK298" s="222">
        <f>ROUND(I298*H298,2)</f>
        <v>0</v>
      </c>
      <c r="BL298" s="12" t="s">
        <v>784</v>
      </c>
      <c r="BM298" s="12" t="s">
        <v>841</v>
      </c>
    </row>
    <row r="299" s="1" customFormat="1" ht="16.5" customHeight="1">
      <c r="B299" s="33"/>
      <c r="C299" s="211" t="s">
        <v>842</v>
      </c>
      <c r="D299" s="211" t="s">
        <v>149</v>
      </c>
      <c r="E299" s="212" t="s">
        <v>843</v>
      </c>
      <c r="F299" s="213" t="s">
        <v>844</v>
      </c>
      <c r="G299" s="214" t="s">
        <v>152</v>
      </c>
      <c r="H299" s="215">
        <v>8</v>
      </c>
      <c r="I299" s="216"/>
      <c r="J299" s="217">
        <f>ROUND(I299*H299,2)</f>
        <v>0</v>
      </c>
      <c r="K299" s="213" t="s">
        <v>153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4.8000000000000001E-05</v>
      </c>
      <c r="T299" s="221">
        <f>S299*H299</f>
        <v>0.00038400000000000001</v>
      </c>
      <c r="AR299" s="12" t="s">
        <v>305</v>
      </c>
      <c r="AT299" s="12" t="s">
        <v>149</v>
      </c>
      <c r="AU299" s="12" t="s">
        <v>122</v>
      </c>
      <c r="AY299" s="12" t="s">
        <v>145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122</v>
      </c>
      <c r="BK299" s="222">
        <f>ROUND(I299*H299,2)</f>
        <v>0</v>
      </c>
      <c r="BL299" s="12" t="s">
        <v>305</v>
      </c>
      <c r="BM299" s="12" t="s">
        <v>845</v>
      </c>
    </row>
    <row r="300" s="1" customFormat="1" ht="16.5" customHeight="1">
      <c r="B300" s="33"/>
      <c r="C300" s="211" t="s">
        <v>846</v>
      </c>
      <c r="D300" s="211" t="s">
        <v>149</v>
      </c>
      <c r="E300" s="212" t="s">
        <v>847</v>
      </c>
      <c r="F300" s="213" t="s">
        <v>848</v>
      </c>
      <c r="G300" s="214" t="s">
        <v>152</v>
      </c>
      <c r="H300" s="215">
        <v>10</v>
      </c>
      <c r="I300" s="216"/>
      <c r="J300" s="217">
        <f>ROUND(I300*H300,2)</f>
        <v>0</v>
      </c>
      <c r="K300" s="213" t="s">
        <v>153</v>
      </c>
      <c r="L300" s="38"/>
      <c r="M300" s="218" t="s">
        <v>1</v>
      </c>
      <c r="N300" s="219" t="s">
        <v>42</v>
      </c>
      <c r="O300" s="74"/>
      <c r="P300" s="220">
        <f>O300*H300</f>
        <v>0</v>
      </c>
      <c r="Q300" s="220">
        <v>0</v>
      </c>
      <c r="R300" s="220">
        <f>Q300*H300</f>
        <v>0</v>
      </c>
      <c r="S300" s="220">
        <v>4.8000000000000001E-05</v>
      </c>
      <c r="T300" s="221">
        <f>S300*H300</f>
        <v>0.00048000000000000001</v>
      </c>
      <c r="AR300" s="12" t="s">
        <v>305</v>
      </c>
      <c r="AT300" s="12" t="s">
        <v>149</v>
      </c>
      <c r="AU300" s="12" t="s">
        <v>122</v>
      </c>
      <c r="AY300" s="12" t="s">
        <v>145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122</v>
      </c>
      <c r="BK300" s="222">
        <f>ROUND(I300*H300,2)</f>
        <v>0</v>
      </c>
      <c r="BL300" s="12" t="s">
        <v>305</v>
      </c>
      <c r="BM300" s="12" t="s">
        <v>849</v>
      </c>
    </row>
    <row r="301" s="1" customFormat="1" ht="16.5" customHeight="1">
      <c r="B301" s="33"/>
      <c r="C301" s="211" t="s">
        <v>850</v>
      </c>
      <c r="D301" s="211" t="s">
        <v>149</v>
      </c>
      <c r="E301" s="212" t="s">
        <v>851</v>
      </c>
      <c r="F301" s="213" t="s">
        <v>852</v>
      </c>
      <c r="G301" s="214" t="s">
        <v>152</v>
      </c>
      <c r="H301" s="215">
        <v>6</v>
      </c>
      <c r="I301" s="216"/>
      <c r="J301" s="217">
        <f>ROUND(I301*H301,2)</f>
        <v>0</v>
      </c>
      <c r="K301" s="213" t="s">
        <v>153</v>
      </c>
      <c r="L301" s="38"/>
      <c r="M301" s="218" t="s">
        <v>1</v>
      </c>
      <c r="N301" s="219" t="s">
        <v>42</v>
      </c>
      <c r="O301" s="74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AR301" s="12" t="s">
        <v>154</v>
      </c>
      <c r="AT301" s="12" t="s">
        <v>149</v>
      </c>
      <c r="AU301" s="12" t="s">
        <v>122</v>
      </c>
      <c r="AY301" s="12" t="s">
        <v>145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122</v>
      </c>
      <c r="BK301" s="222">
        <f>ROUND(I301*H301,2)</f>
        <v>0</v>
      </c>
      <c r="BL301" s="12" t="s">
        <v>154</v>
      </c>
      <c r="BM301" s="12" t="s">
        <v>853</v>
      </c>
    </row>
    <row r="302" s="1" customFormat="1" ht="16.5" customHeight="1">
      <c r="B302" s="33"/>
      <c r="C302" s="223" t="s">
        <v>854</v>
      </c>
      <c r="D302" s="223" t="s">
        <v>231</v>
      </c>
      <c r="E302" s="224" t="s">
        <v>855</v>
      </c>
      <c r="F302" s="225" t="s">
        <v>856</v>
      </c>
      <c r="G302" s="226" t="s">
        <v>152</v>
      </c>
      <c r="H302" s="227">
        <v>6</v>
      </c>
      <c r="I302" s="228"/>
      <c r="J302" s="229">
        <f>ROUND(I302*H302,2)</f>
        <v>0</v>
      </c>
      <c r="K302" s="225" t="s">
        <v>153</v>
      </c>
      <c r="L302" s="230"/>
      <c r="M302" s="231" t="s">
        <v>1</v>
      </c>
      <c r="N302" s="232" t="s">
        <v>42</v>
      </c>
      <c r="O302" s="74"/>
      <c r="P302" s="220">
        <f>O302*H302</f>
        <v>0</v>
      </c>
      <c r="Q302" s="220">
        <v>0.00040000000000000002</v>
      </c>
      <c r="R302" s="220">
        <f>Q302*H302</f>
        <v>0.0024000000000000002</v>
      </c>
      <c r="S302" s="220">
        <v>0</v>
      </c>
      <c r="T302" s="221">
        <f>S302*H302</f>
        <v>0</v>
      </c>
      <c r="AR302" s="12" t="s">
        <v>234</v>
      </c>
      <c r="AT302" s="12" t="s">
        <v>231</v>
      </c>
      <c r="AU302" s="12" t="s">
        <v>122</v>
      </c>
      <c r="AY302" s="12" t="s">
        <v>145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122</v>
      </c>
      <c r="BK302" s="222">
        <f>ROUND(I302*H302,2)</f>
        <v>0</v>
      </c>
      <c r="BL302" s="12" t="s">
        <v>154</v>
      </c>
      <c r="BM302" s="12" t="s">
        <v>857</v>
      </c>
    </row>
    <row r="303" s="1" customFormat="1" ht="16.5" customHeight="1">
      <c r="B303" s="33"/>
      <c r="C303" s="211" t="s">
        <v>858</v>
      </c>
      <c r="D303" s="211" t="s">
        <v>149</v>
      </c>
      <c r="E303" s="212" t="s">
        <v>859</v>
      </c>
      <c r="F303" s="213" t="s">
        <v>860</v>
      </c>
      <c r="G303" s="214" t="s">
        <v>152</v>
      </c>
      <c r="H303" s="215">
        <v>1</v>
      </c>
      <c r="I303" s="216"/>
      <c r="J303" s="217">
        <f>ROUND(I303*H303,2)</f>
        <v>0</v>
      </c>
      <c r="K303" s="213" t="s">
        <v>153</v>
      </c>
      <c r="L303" s="38"/>
      <c r="M303" s="218" t="s">
        <v>1</v>
      </c>
      <c r="N303" s="219" t="s">
        <v>42</v>
      </c>
      <c r="O303" s="74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AR303" s="12" t="s">
        <v>305</v>
      </c>
      <c r="AT303" s="12" t="s">
        <v>149</v>
      </c>
      <c r="AU303" s="12" t="s">
        <v>122</v>
      </c>
      <c r="AY303" s="12" t="s">
        <v>145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122</v>
      </c>
      <c r="BK303" s="222">
        <f>ROUND(I303*H303,2)</f>
        <v>0</v>
      </c>
      <c r="BL303" s="12" t="s">
        <v>305</v>
      </c>
      <c r="BM303" s="12" t="s">
        <v>861</v>
      </c>
    </row>
    <row r="304" s="1" customFormat="1" ht="16.5" customHeight="1">
      <c r="B304" s="33"/>
      <c r="C304" s="223" t="s">
        <v>862</v>
      </c>
      <c r="D304" s="223" t="s">
        <v>231</v>
      </c>
      <c r="E304" s="224" t="s">
        <v>863</v>
      </c>
      <c r="F304" s="225" t="s">
        <v>864</v>
      </c>
      <c r="G304" s="226" t="s">
        <v>152</v>
      </c>
      <c r="H304" s="227">
        <v>1</v>
      </c>
      <c r="I304" s="228"/>
      <c r="J304" s="229">
        <f>ROUND(I304*H304,2)</f>
        <v>0</v>
      </c>
      <c r="K304" s="225" t="s">
        <v>153</v>
      </c>
      <c r="L304" s="230"/>
      <c r="M304" s="231" t="s">
        <v>1</v>
      </c>
      <c r="N304" s="232" t="s">
        <v>42</v>
      </c>
      <c r="O304" s="74"/>
      <c r="P304" s="220">
        <f>O304*H304</f>
        <v>0</v>
      </c>
      <c r="Q304" s="220">
        <v>0.00040000000000000002</v>
      </c>
      <c r="R304" s="220">
        <f>Q304*H304</f>
        <v>0.00040000000000000002</v>
      </c>
      <c r="S304" s="220">
        <v>0</v>
      </c>
      <c r="T304" s="221">
        <f>S304*H304</f>
        <v>0</v>
      </c>
      <c r="AR304" s="12" t="s">
        <v>234</v>
      </c>
      <c r="AT304" s="12" t="s">
        <v>231</v>
      </c>
      <c r="AU304" s="12" t="s">
        <v>122</v>
      </c>
      <c r="AY304" s="12" t="s">
        <v>145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122</v>
      </c>
      <c r="BK304" s="222">
        <f>ROUND(I304*H304,2)</f>
        <v>0</v>
      </c>
      <c r="BL304" s="12" t="s">
        <v>154</v>
      </c>
      <c r="BM304" s="12" t="s">
        <v>865</v>
      </c>
    </row>
    <row r="305" s="1" customFormat="1" ht="16.5" customHeight="1">
      <c r="B305" s="33"/>
      <c r="C305" s="211" t="s">
        <v>866</v>
      </c>
      <c r="D305" s="211" t="s">
        <v>149</v>
      </c>
      <c r="E305" s="212" t="s">
        <v>867</v>
      </c>
      <c r="F305" s="213" t="s">
        <v>868</v>
      </c>
      <c r="G305" s="214" t="s">
        <v>152</v>
      </c>
      <c r="H305" s="215">
        <v>1</v>
      </c>
      <c r="I305" s="216"/>
      <c r="J305" s="217">
        <f>ROUND(I305*H305,2)</f>
        <v>0</v>
      </c>
      <c r="K305" s="213" t="s">
        <v>153</v>
      </c>
      <c r="L305" s="38"/>
      <c r="M305" s="218" t="s">
        <v>1</v>
      </c>
      <c r="N305" s="219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305</v>
      </c>
      <c r="AT305" s="12" t="s">
        <v>149</v>
      </c>
      <c r="AU305" s="12" t="s">
        <v>122</v>
      </c>
      <c r="AY305" s="12" t="s">
        <v>145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122</v>
      </c>
      <c r="BK305" s="222">
        <f>ROUND(I305*H305,2)</f>
        <v>0</v>
      </c>
      <c r="BL305" s="12" t="s">
        <v>305</v>
      </c>
      <c r="BM305" s="12" t="s">
        <v>869</v>
      </c>
    </row>
    <row r="306" s="1" customFormat="1" ht="16.5" customHeight="1">
      <c r="B306" s="33"/>
      <c r="C306" s="223" t="s">
        <v>870</v>
      </c>
      <c r="D306" s="223" t="s">
        <v>231</v>
      </c>
      <c r="E306" s="224" t="s">
        <v>871</v>
      </c>
      <c r="F306" s="225" t="s">
        <v>872</v>
      </c>
      <c r="G306" s="226" t="s">
        <v>707</v>
      </c>
      <c r="H306" s="227">
        <v>1</v>
      </c>
      <c r="I306" s="228"/>
      <c r="J306" s="229">
        <f>ROUND(I306*H306,2)</f>
        <v>0</v>
      </c>
      <c r="K306" s="225" t="s">
        <v>1</v>
      </c>
      <c r="L306" s="230"/>
      <c r="M306" s="231" t="s">
        <v>1</v>
      </c>
      <c r="N306" s="232" t="s">
        <v>42</v>
      </c>
      <c r="O306" s="74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AR306" s="12" t="s">
        <v>318</v>
      </c>
      <c r="AT306" s="12" t="s">
        <v>231</v>
      </c>
      <c r="AU306" s="12" t="s">
        <v>122</v>
      </c>
      <c r="AY306" s="12" t="s">
        <v>145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122</v>
      </c>
      <c r="BK306" s="222">
        <f>ROUND(I306*H306,2)</f>
        <v>0</v>
      </c>
      <c r="BL306" s="12" t="s">
        <v>305</v>
      </c>
      <c r="BM306" s="12" t="s">
        <v>873</v>
      </c>
    </row>
    <row r="307" s="1" customFormat="1" ht="16.5" customHeight="1">
      <c r="B307" s="33"/>
      <c r="C307" s="211" t="s">
        <v>874</v>
      </c>
      <c r="D307" s="211" t="s">
        <v>149</v>
      </c>
      <c r="E307" s="212" t="s">
        <v>875</v>
      </c>
      <c r="F307" s="213" t="s">
        <v>876</v>
      </c>
      <c r="G307" s="214" t="s">
        <v>152</v>
      </c>
      <c r="H307" s="215">
        <v>2</v>
      </c>
      <c r="I307" s="216"/>
      <c r="J307" s="217">
        <f>ROUND(I307*H307,2)</f>
        <v>0</v>
      </c>
      <c r="K307" s="213" t="s">
        <v>153</v>
      </c>
      <c r="L307" s="38"/>
      <c r="M307" s="218" t="s">
        <v>1</v>
      </c>
      <c r="N307" s="219" t="s">
        <v>42</v>
      </c>
      <c r="O307" s="74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AR307" s="12" t="s">
        <v>305</v>
      </c>
      <c r="AT307" s="12" t="s">
        <v>149</v>
      </c>
      <c r="AU307" s="12" t="s">
        <v>122</v>
      </c>
      <c r="AY307" s="12" t="s">
        <v>145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122</v>
      </c>
      <c r="BK307" s="222">
        <f>ROUND(I307*H307,2)</f>
        <v>0</v>
      </c>
      <c r="BL307" s="12" t="s">
        <v>305</v>
      </c>
      <c r="BM307" s="12" t="s">
        <v>877</v>
      </c>
    </row>
    <row r="308" s="1" customFormat="1" ht="16.5" customHeight="1">
      <c r="B308" s="33"/>
      <c r="C308" s="211" t="s">
        <v>878</v>
      </c>
      <c r="D308" s="211" t="s">
        <v>149</v>
      </c>
      <c r="E308" s="212" t="s">
        <v>879</v>
      </c>
      <c r="F308" s="213" t="s">
        <v>880</v>
      </c>
      <c r="G308" s="214" t="s">
        <v>152</v>
      </c>
      <c r="H308" s="215">
        <v>5</v>
      </c>
      <c r="I308" s="216"/>
      <c r="J308" s="217">
        <f>ROUND(I308*H308,2)</f>
        <v>0</v>
      </c>
      <c r="K308" s="213" t="s">
        <v>153</v>
      </c>
      <c r="L308" s="38"/>
      <c r="M308" s="218" t="s">
        <v>1</v>
      </c>
      <c r="N308" s="219" t="s">
        <v>42</v>
      </c>
      <c r="O308" s="74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AR308" s="12" t="s">
        <v>305</v>
      </c>
      <c r="AT308" s="12" t="s">
        <v>149</v>
      </c>
      <c r="AU308" s="12" t="s">
        <v>122</v>
      </c>
      <c r="AY308" s="12" t="s">
        <v>145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122</v>
      </c>
      <c r="BK308" s="222">
        <f>ROUND(I308*H308,2)</f>
        <v>0</v>
      </c>
      <c r="BL308" s="12" t="s">
        <v>305</v>
      </c>
      <c r="BM308" s="12" t="s">
        <v>881</v>
      </c>
    </row>
    <row r="309" s="1" customFormat="1" ht="16.5" customHeight="1">
      <c r="B309" s="33"/>
      <c r="C309" s="223" t="s">
        <v>882</v>
      </c>
      <c r="D309" s="223" t="s">
        <v>231</v>
      </c>
      <c r="E309" s="224" t="s">
        <v>883</v>
      </c>
      <c r="F309" s="225" t="s">
        <v>884</v>
      </c>
      <c r="G309" s="226" t="s">
        <v>506</v>
      </c>
      <c r="H309" s="227">
        <v>7</v>
      </c>
      <c r="I309" s="228"/>
      <c r="J309" s="229">
        <f>ROUND(I309*H309,2)</f>
        <v>0</v>
      </c>
      <c r="K309" s="225" t="s">
        <v>1</v>
      </c>
      <c r="L309" s="230"/>
      <c r="M309" s="231" t="s">
        <v>1</v>
      </c>
      <c r="N309" s="232" t="s">
        <v>42</v>
      </c>
      <c r="O309" s="74"/>
      <c r="P309" s="220">
        <f>O309*H309</f>
        <v>0</v>
      </c>
      <c r="Q309" s="220">
        <v>6.0000000000000002E-05</v>
      </c>
      <c r="R309" s="220">
        <f>Q309*H309</f>
        <v>0.00042000000000000002</v>
      </c>
      <c r="S309" s="220">
        <v>0</v>
      </c>
      <c r="T309" s="221">
        <f>S309*H309</f>
        <v>0</v>
      </c>
      <c r="AR309" s="12" t="s">
        <v>318</v>
      </c>
      <c r="AT309" s="12" t="s">
        <v>231</v>
      </c>
      <c r="AU309" s="12" t="s">
        <v>122</v>
      </c>
      <c r="AY309" s="12" t="s">
        <v>145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122</v>
      </c>
      <c r="BK309" s="222">
        <f>ROUND(I309*H309,2)</f>
        <v>0</v>
      </c>
      <c r="BL309" s="12" t="s">
        <v>305</v>
      </c>
      <c r="BM309" s="12" t="s">
        <v>885</v>
      </c>
    </row>
    <row r="310" s="1" customFormat="1" ht="16.5" customHeight="1">
      <c r="B310" s="33"/>
      <c r="C310" s="223" t="s">
        <v>886</v>
      </c>
      <c r="D310" s="223" t="s">
        <v>231</v>
      </c>
      <c r="E310" s="224" t="s">
        <v>887</v>
      </c>
      <c r="F310" s="225" t="s">
        <v>888</v>
      </c>
      <c r="G310" s="226" t="s">
        <v>152</v>
      </c>
      <c r="H310" s="227">
        <v>7</v>
      </c>
      <c r="I310" s="228"/>
      <c r="J310" s="229">
        <f>ROUND(I310*H310,2)</f>
        <v>0</v>
      </c>
      <c r="K310" s="225" t="s">
        <v>153</v>
      </c>
      <c r="L310" s="230"/>
      <c r="M310" s="231" t="s">
        <v>1</v>
      </c>
      <c r="N310" s="232" t="s">
        <v>42</v>
      </c>
      <c r="O310" s="74"/>
      <c r="P310" s="220">
        <f>O310*H310</f>
        <v>0</v>
      </c>
      <c r="Q310" s="220">
        <v>0.00080000000000000004</v>
      </c>
      <c r="R310" s="220">
        <f>Q310*H310</f>
        <v>0.0055999999999999999</v>
      </c>
      <c r="S310" s="220">
        <v>0</v>
      </c>
      <c r="T310" s="221">
        <f>S310*H310</f>
        <v>0</v>
      </c>
      <c r="AR310" s="12" t="s">
        <v>318</v>
      </c>
      <c r="AT310" s="12" t="s">
        <v>231</v>
      </c>
      <c r="AU310" s="12" t="s">
        <v>122</v>
      </c>
      <c r="AY310" s="12" t="s">
        <v>145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122</v>
      </c>
      <c r="BK310" s="222">
        <f>ROUND(I310*H310,2)</f>
        <v>0</v>
      </c>
      <c r="BL310" s="12" t="s">
        <v>305</v>
      </c>
      <c r="BM310" s="12" t="s">
        <v>889</v>
      </c>
    </row>
    <row r="311" s="1" customFormat="1" ht="16.5" customHeight="1">
      <c r="B311" s="33"/>
      <c r="C311" s="211" t="s">
        <v>890</v>
      </c>
      <c r="D311" s="211" t="s">
        <v>149</v>
      </c>
      <c r="E311" s="212" t="s">
        <v>891</v>
      </c>
      <c r="F311" s="213" t="s">
        <v>892</v>
      </c>
      <c r="G311" s="214" t="s">
        <v>152</v>
      </c>
      <c r="H311" s="215">
        <v>5</v>
      </c>
      <c r="I311" s="216"/>
      <c r="J311" s="217">
        <f>ROUND(I311*H311,2)</f>
        <v>0</v>
      </c>
      <c r="K311" s="213" t="s">
        <v>153</v>
      </c>
      <c r="L311" s="38"/>
      <c r="M311" s="218" t="s">
        <v>1</v>
      </c>
      <c r="N311" s="219" t="s">
        <v>42</v>
      </c>
      <c r="O311" s="74"/>
      <c r="P311" s="220">
        <f>O311*H311</f>
        <v>0</v>
      </c>
      <c r="Q311" s="220">
        <v>0</v>
      </c>
      <c r="R311" s="220">
        <f>Q311*H311</f>
        <v>0</v>
      </c>
      <c r="S311" s="220">
        <v>0.00080000000000000004</v>
      </c>
      <c r="T311" s="221">
        <f>S311*H311</f>
        <v>0.0040000000000000001</v>
      </c>
      <c r="AR311" s="12" t="s">
        <v>305</v>
      </c>
      <c r="AT311" s="12" t="s">
        <v>149</v>
      </c>
      <c r="AU311" s="12" t="s">
        <v>122</v>
      </c>
      <c r="AY311" s="12" t="s">
        <v>145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122</v>
      </c>
      <c r="BK311" s="222">
        <f>ROUND(I311*H311,2)</f>
        <v>0</v>
      </c>
      <c r="BL311" s="12" t="s">
        <v>305</v>
      </c>
      <c r="BM311" s="12" t="s">
        <v>893</v>
      </c>
    </row>
    <row r="312" s="1" customFormat="1" ht="16.5" customHeight="1">
      <c r="B312" s="33"/>
      <c r="C312" s="211" t="s">
        <v>894</v>
      </c>
      <c r="D312" s="211" t="s">
        <v>149</v>
      </c>
      <c r="E312" s="212" t="s">
        <v>895</v>
      </c>
      <c r="F312" s="213" t="s">
        <v>896</v>
      </c>
      <c r="G312" s="214" t="s">
        <v>168</v>
      </c>
      <c r="H312" s="215">
        <v>0</v>
      </c>
      <c r="I312" s="216"/>
      <c r="J312" s="217">
        <f>ROUND(I312*H312,2)</f>
        <v>0</v>
      </c>
      <c r="K312" s="213" t="s">
        <v>208</v>
      </c>
      <c r="L312" s="38"/>
      <c r="M312" s="218" t="s">
        <v>1</v>
      </c>
      <c r="N312" s="219" t="s">
        <v>42</v>
      </c>
      <c r="O312" s="74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AR312" s="12" t="s">
        <v>305</v>
      </c>
      <c r="AT312" s="12" t="s">
        <v>149</v>
      </c>
      <c r="AU312" s="12" t="s">
        <v>122</v>
      </c>
      <c r="AY312" s="12" t="s">
        <v>145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122</v>
      </c>
      <c r="BK312" s="222">
        <f>ROUND(I312*H312,2)</f>
        <v>0</v>
      </c>
      <c r="BL312" s="12" t="s">
        <v>305</v>
      </c>
      <c r="BM312" s="12" t="s">
        <v>897</v>
      </c>
    </row>
    <row r="313" s="1" customFormat="1" ht="16.5" customHeight="1">
      <c r="B313" s="33"/>
      <c r="C313" s="223" t="s">
        <v>898</v>
      </c>
      <c r="D313" s="223" t="s">
        <v>231</v>
      </c>
      <c r="E313" s="224" t="s">
        <v>899</v>
      </c>
      <c r="F313" s="225" t="s">
        <v>900</v>
      </c>
      <c r="G313" s="226" t="s">
        <v>168</v>
      </c>
      <c r="H313" s="227">
        <v>0</v>
      </c>
      <c r="I313" s="228"/>
      <c r="J313" s="229">
        <f>ROUND(I313*H313,2)</f>
        <v>0</v>
      </c>
      <c r="K313" s="225" t="s">
        <v>208</v>
      </c>
      <c r="L313" s="230"/>
      <c r="M313" s="231" t="s">
        <v>1</v>
      </c>
      <c r="N313" s="232" t="s">
        <v>42</v>
      </c>
      <c r="O313" s="74"/>
      <c r="P313" s="220">
        <f>O313*H313</f>
        <v>0</v>
      </c>
      <c r="Q313" s="220">
        <v>8.0000000000000007E-05</v>
      </c>
      <c r="R313" s="220">
        <f>Q313*H313</f>
        <v>0</v>
      </c>
      <c r="S313" s="220">
        <v>0</v>
      </c>
      <c r="T313" s="221">
        <f>S313*H313</f>
        <v>0</v>
      </c>
      <c r="AR313" s="12" t="s">
        <v>318</v>
      </c>
      <c r="AT313" s="12" t="s">
        <v>231</v>
      </c>
      <c r="AU313" s="12" t="s">
        <v>122</v>
      </c>
      <c r="AY313" s="12" t="s">
        <v>145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122</v>
      </c>
      <c r="BK313" s="222">
        <f>ROUND(I313*H313,2)</f>
        <v>0</v>
      </c>
      <c r="BL313" s="12" t="s">
        <v>305</v>
      </c>
      <c r="BM313" s="12" t="s">
        <v>901</v>
      </c>
    </row>
    <row r="314" s="1" customFormat="1" ht="16.5" customHeight="1">
      <c r="B314" s="33"/>
      <c r="C314" s="211" t="s">
        <v>902</v>
      </c>
      <c r="D314" s="211" t="s">
        <v>149</v>
      </c>
      <c r="E314" s="212" t="s">
        <v>903</v>
      </c>
      <c r="F314" s="213" t="s">
        <v>904</v>
      </c>
      <c r="G314" s="214" t="s">
        <v>185</v>
      </c>
      <c r="H314" s="215">
        <v>0.034000000000000002</v>
      </c>
      <c r="I314" s="216"/>
      <c r="J314" s="217">
        <f>ROUND(I314*H314,2)</f>
        <v>0</v>
      </c>
      <c r="K314" s="213" t="s">
        <v>153</v>
      </c>
      <c r="L314" s="38"/>
      <c r="M314" s="218" t="s">
        <v>1</v>
      </c>
      <c r="N314" s="219" t="s">
        <v>42</v>
      </c>
      <c r="O314" s="74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AR314" s="12" t="s">
        <v>305</v>
      </c>
      <c r="AT314" s="12" t="s">
        <v>149</v>
      </c>
      <c r="AU314" s="12" t="s">
        <v>122</v>
      </c>
      <c r="AY314" s="12" t="s">
        <v>145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2" t="s">
        <v>122</v>
      </c>
      <c r="BK314" s="222">
        <f>ROUND(I314*H314,2)</f>
        <v>0</v>
      </c>
      <c r="BL314" s="12" t="s">
        <v>305</v>
      </c>
      <c r="BM314" s="12" t="s">
        <v>905</v>
      </c>
    </row>
    <row r="315" s="1" customFormat="1" ht="16.5" customHeight="1">
      <c r="B315" s="33"/>
      <c r="C315" s="211" t="s">
        <v>906</v>
      </c>
      <c r="D315" s="211" t="s">
        <v>149</v>
      </c>
      <c r="E315" s="212" t="s">
        <v>907</v>
      </c>
      <c r="F315" s="213" t="s">
        <v>908</v>
      </c>
      <c r="G315" s="214" t="s">
        <v>185</v>
      </c>
      <c r="H315" s="215">
        <v>0.034000000000000002</v>
      </c>
      <c r="I315" s="216"/>
      <c r="J315" s="217">
        <f>ROUND(I315*H315,2)</f>
        <v>0</v>
      </c>
      <c r="K315" s="213" t="s">
        <v>153</v>
      </c>
      <c r="L315" s="38"/>
      <c r="M315" s="218" t="s">
        <v>1</v>
      </c>
      <c r="N315" s="219" t="s">
        <v>42</v>
      </c>
      <c r="O315" s="74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AR315" s="12" t="s">
        <v>305</v>
      </c>
      <c r="AT315" s="12" t="s">
        <v>149</v>
      </c>
      <c r="AU315" s="12" t="s">
        <v>122</v>
      </c>
      <c r="AY315" s="12" t="s">
        <v>145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2" t="s">
        <v>122</v>
      </c>
      <c r="BK315" s="222">
        <f>ROUND(I315*H315,2)</f>
        <v>0</v>
      </c>
      <c r="BL315" s="12" t="s">
        <v>305</v>
      </c>
      <c r="BM315" s="12" t="s">
        <v>909</v>
      </c>
    </row>
    <row r="316" s="10" customFormat="1" ht="22.8" customHeight="1">
      <c r="B316" s="195"/>
      <c r="C316" s="196"/>
      <c r="D316" s="197" t="s">
        <v>69</v>
      </c>
      <c r="E316" s="209" t="s">
        <v>910</v>
      </c>
      <c r="F316" s="209" t="s">
        <v>911</v>
      </c>
      <c r="G316" s="196"/>
      <c r="H316" s="196"/>
      <c r="I316" s="199"/>
      <c r="J316" s="210">
        <f>BK316</f>
        <v>0</v>
      </c>
      <c r="K316" s="196"/>
      <c r="L316" s="201"/>
      <c r="M316" s="202"/>
      <c r="N316" s="203"/>
      <c r="O316" s="203"/>
      <c r="P316" s="204">
        <f>SUM(P317:P328)</f>
        <v>0</v>
      </c>
      <c r="Q316" s="203"/>
      <c r="R316" s="204">
        <f>SUM(R317:R328)</f>
        <v>0.00063000000000000003</v>
      </c>
      <c r="S316" s="203"/>
      <c r="T316" s="205">
        <f>SUM(T317:T328)</f>
        <v>0.00029999999999999997</v>
      </c>
      <c r="AR316" s="206" t="s">
        <v>122</v>
      </c>
      <c r="AT316" s="207" t="s">
        <v>69</v>
      </c>
      <c r="AU316" s="207" t="s">
        <v>78</v>
      </c>
      <c r="AY316" s="206" t="s">
        <v>145</v>
      </c>
      <c r="BK316" s="208">
        <f>SUM(BK317:BK328)</f>
        <v>0</v>
      </c>
    </row>
    <row r="317" s="1" customFormat="1" ht="16.5" customHeight="1">
      <c r="B317" s="33"/>
      <c r="C317" s="211" t="s">
        <v>912</v>
      </c>
      <c r="D317" s="211" t="s">
        <v>149</v>
      </c>
      <c r="E317" s="212" t="s">
        <v>913</v>
      </c>
      <c r="F317" s="213" t="s">
        <v>914</v>
      </c>
      <c r="G317" s="214" t="s">
        <v>152</v>
      </c>
      <c r="H317" s="215">
        <v>5</v>
      </c>
      <c r="I317" s="216"/>
      <c r="J317" s="217">
        <f>ROUND(I317*H317,2)</f>
        <v>0</v>
      </c>
      <c r="K317" s="213" t="s">
        <v>153</v>
      </c>
      <c r="L317" s="38"/>
      <c r="M317" s="218" t="s">
        <v>1</v>
      </c>
      <c r="N317" s="219" t="s">
        <v>42</v>
      </c>
      <c r="O317" s="74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AR317" s="12" t="s">
        <v>154</v>
      </c>
      <c r="AT317" s="12" t="s">
        <v>149</v>
      </c>
      <c r="AU317" s="12" t="s">
        <v>122</v>
      </c>
      <c r="AY317" s="12" t="s">
        <v>145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122</v>
      </c>
      <c r="BK317" s="222">
        <f>ROUND(I317*H317,2)</f>
        <v>0</v>
      </c>
      <c r="BL317" s="12" t="s">
        <v>154</v>
      </c>
      <c r="BM317" s="12" t="s">
        <v>915</v>
      </c>
    </row>
    <row r="318" s="1" customFormat="1" ht="16.5" customHeight="1">
      <c r="B318" s="33"/>
      <c r="C318" s="223" t="s">
        <v>916</v>
      </c>
      <c r="D318" s="223" t="s">
        <v>231</v>
      </c>
      <c r="E318" s="224" t="s">
        <v>701</v>
      </c>
      <c r="F318" s="225" t="s">
        <v>702</v>
      </c>
      <c r="G318" s="226" t="s">
        <v>152</v>
      </c>
      <c r="H318" s="227">
        <v>5</v>
      </c>
      <c r="I318" s="228"/>
      <c r="J318" s="229">
        <f>ROUND(I318*H318,2)</f>
        <v>0</v>
      </c>
      <c r="K318" s="225" t="s">
        <v>153</v>
      </c>
      <c r="L318" s="230"/>
      <c r="M318" s="231" t="s">
        <v>1</v>
      </c>
      <c r="N318" s="232" t="s">
        <v>42</v>
      </c>
      <c r="O318" s="74"/>
      <c r="P318" s="220">
        <f>O318*H318</f>
        <v>0</v>
      </c>
      <c r="Q318" s="220">
        <v>9.0000000000000006E-05</v>
      </c>
      <c r="R318" s="220">
        <f>Q318*H318</f>
        <v>0.00045000000000000004</v>
      </c>
      <c r="S318" s="220">
        <v>0</v>
      </c>
      <c r="T318" s="221">
        <f>S318*H318</f>
        <v>0</v>
      </c>
      <c r="AR318" s="12" t="s">
        <v>234</v>
      </c>
      <c r="AT318" s="12" t="s">
        <v>231</v>
      </c>
      <c r="AU318" s="12" t="s">
        <v>122</v>
      </c>
      <c r="AY318" s="12" t="s">
        <v>145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122</v>
      </c>
      <c r="BK318" s="222">
        <f>ROUND(I318*H318,2)</f>
        <v>0</v>
      </c>
      <c r="BL318" s="12" t="s">
        <v>154</v>
      </c>
      <c r="BM318" s="12" t="s">
        <v>917</v>
      </c>
    </row>
    <row r="319" s="1" customFormat="1" ht="16.5" customHeight="1">
      <c r="B319" s="33"/>
      <c r="C319" s="211" t="s">
        <v>918</v>
      </c>
      <c r="D319" s="211" t="s">
        <v>149</v>
      </c>
      <c r="E319" s="212" t="s">
        <v>919</v>
      </c>
      <c r="F319" s="213" t="s">
        <v>920</v>
      </c>
      <c r="G319" s="214" t="s">
        <v>168</v>
      </c>
      <c r="H319" s="215">
        <v>26</v>
      </c>
      <c r="I319" s="216"/>
      <c r="J319" s="217">
        <f>ROUND(I319*H319,2)</f>
        <v>0</v>
      </c>
      <c r="K319" s="213" t="s">
        <v>153</v>
      </c>
      <c r="L319" s="38"/>
      <c r="M319" s="218" t="s">
        <v>1</v>
      </c>
      <c r="N319" s="219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305</v>
      </c>
      <c r="AT319" s="12" t="s">
        <v>149</v>
      </c>
      <c r="AU319" s="12" t="s">
        <v>122</v>
      </c>
      <c r="AY319" s="12" t="s">
        <v>145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122</v>
      </c>
      <c r="BK319" s="222">
        <f>ROUND(I319*H319,2)</f>
        <v>0</v>
      </c>
      <c r="BL319" s="12" t="s">
        <v>305</v>
      </c>
      <c r="BM319" s="12" t="s">
        <v>921</v>
      </c>
    </row>
    <row r="320" s="1" customFormat="1" ht="16.5" customHeight="1">
      <c r="B320" s="33"/>
      <c r="C320" s="223" t="s">
        <v>922</v>
      </c>
      <c r="D320" s="223" t="s">
        <v>231</v>
      </c>
      <c r="E320" s="224" t="s">
        <v>923</v>
      </c>
      <c r="F320" s="225" t="s">
        <v>924</v>
      </c>
      <c r="G320" s="226" t="s">
        <v>168</v>
      </c>
      <c r="H320" s="227">
        <v>26</v>
      </c>
      <c r="I320" s="228"/>
      <c r="J320" s="229">
        <f>ROUND(I320*H320,2)</f>
        <v>0</v>
      </c>
      <c r="K320" s="225" t="s">
        <v>1</v>
      </c>
      <c r="L320" s="230"/>
      <c r="M320" s="231" t="s">
        <v>1</v>
      </c>
      <c r="N320" s="232" t="s">
        <v>42</v>
      </c>
      <c r="O320" s="74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AR320" s="12" t="s">
        <v>318</v>
      </c>
      <c r="AT320" s="12" t="s">
        <v>231</v>
      </c>
      <c r="AU320" s="12" t="s">
        <v>122</v>
      </c>
      <c r="AY320" s="12" t="s">
        <v>145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122</v>
      </c>
      <c r="BK320" s="222">
        <f>ROUND(I320*H320,2)</f>
        <v>0</v>
      </c>
      <c r="BL320" s="12" t="s">
        <v>305</v>
      </c>
      <c r="BM320" s="12" t="s">
        <v>925</v>
      </c>
    </row>
    <row r="321" s="1" customFormat="1" ht="16.5" customHeight="1">
      <c r="B321" s="33"/>
      <c r="C321" s="211" t="s">
        <v>926</v>
      </c>
      <c r="D321" s="211" t="s">
        <v>149</v>
      </c>
      <c r="E321" s="212" t="s">
        <v>927</v>
      </c>
      <c r="F321" s="213" t="s">
        <v>928</v>
      </c>
      <c r="G321" s="214" t="s">
        <v>152</v>
      </c>
      <c r="H321" s="215">
        <v>1</v>
      </c>
      <c r="I321" s="216"/>
      <c r="J321" s="217">
        <f>ROUND(I321*H321,2)</f>
        <v>0</v>
      </c>
      <c r="K321" s="213" t="s">
        <v>153</v>
      </c>
      <c r="L321" s="38"/>
      <c r="M321" s="218" t="s">
        <v>1</v>
      </c>
      <c r="N321" s="219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AR321" s="12" t="s">
        <v>305</v>
      </c>
      <c r="AT321" s="12" t="s">
        <v>149</v>
      </c>
      <c r="AU321" s="12" t="s">
        <v>122</v>
      </c>
      <c r="AY321" s="12" t="s">
        <v>145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122</v>
      </c>
      <c r="BK321" s="222">
        <f>ROUND(I321*H321,2)</f>
        <v>0</v>
      </c>
      <c r="BL321" s="12" t="s">
        <v>305</v>
      </c>
      <c r="BM321" s="12" t="s">
        <v>929</v>
      </c>
    </row>
    <row r="322" s="1" customFormat="1" ht="16.5" customHeight="1">
      <c r="B322" s="33"/>
      <c r="C322" s="211" t="s">
        <v>930</v>
      </c>
      <c r="D322" s="211" t="s">
        <v>149</v>
      </c>
      <c r="E322" s="212" t="s">
        <v>931</v>
      </c>
      <c r="F322" s="213" t="s">
        <v>932</v>
      </c>
      <c r="G322" s="214" t="s">
        <v>152</v>
      </c>
      <c r="H322" s="215">
        <v>1</v>
      </c>
      <c r="I322" s="216"/>
      <c r="J322" s="217">
        <f>ROUND(I322*H322,2)</f>
        <v>0</v>
      </c>
      <c r="K322" s="213" t="s">
        <v>153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0.00029999999999999997</v>
      </c>
      <c r="T322" s="221">
        <f>S322*H322</f>
        <v>0.00029999999999999997</v>
      </c>
      <c r="AR322" s="12" t="s">
        <v>305</v>
      </c>
      <c r="AT322" s="12" t="s">
        <v>149</v>
      </c>
      <c r="AU322" s="12" t="s">
        <v>122</v>
      </c>
      <c r="AY322" s="12" t="s">
        <v>145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122</v>
      </c>
      <c r="BK322" s="222">
        <f>ROUND(I322*H322,2)</f>
        <v>0</v>
      </c>
      <c r="BL322" s="12" t="s">
        <v>305</v>
      </c>
      <c r="BM322" s="12" t="s">
        <v>933</v>
      </c>
    </row>
    <row r="323" s="1" customFormat="1" ht="16.5" customHeight="1">
      <c r="B323" s="33"/>
      <c r="C323" s="211" t="s">
        <v>934</v>
      </c>
      <c r="D323" s="211" t="s">
        <v>149</v>
      </c>
      <c r="E323" s="212" t="s">
        <v>935</v>
      </c>
      <c r="F323" s="213" t="s">
        <v>936</v>
      </c>
      <c r="G323" s="214" t="s">
        <v>152</v>
      </c>
      <c r="H323" s="215">
        <v>3</v>
      </c>
      <c r="I323" s="216"/>
      <c r="J323" s="217">
        <f>ROUND(I323*H323,2)</f>
        <v>0</v>
      </c>
      <c r="K323" s="213" t="s">
        <v>153</v>
      </c>
      <c r="L323" s="38"/>
      <c r="M323" s="218" t="s">
        <v>1</v>
      </c>
      <c r="N323" s="219" t="s">
        <v>42</v>
      </c>
      <c r="O323" s="74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AR323" s="12" t="s">
        <v>305</v>
      </c>
      <c r="AT323" s="12" t="s">
        <v>149</v>
      </c>
      <c r="AU323" s="12" t="s">
        <v>122</v>
      </c>
      <c r="AY323" s="12" t="s">
        <v>145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122</v>
      </c>
      <c r="BK323" s="222">
        <f>ROUND(I323*H323,2)</f>
        <v>0</v>
      </c>
      <c r="BL323" s="12" t="s">
        <v>305</v>
      </c>
      <c r="BM323" s="12" t="s">
        <v>937</v>
      </c>
    </row>
    <row r="324" s="1" customFormat="1" ht="16.5" customHeight="1">
      <c r="B324" s="33"/>
      <c r="C324" s="223" t="s">
        <v>938</v>
      </c>
      <c r="D324" s="223" t="s">
        <v>231</v>
      </c>
      <c r="E324" s="224" t="s">
        <v>939</v>
      </c>
      <c r="F324" s="225" t="s">
        <v>940</v>
      </c>
      <c r="G324" s="226" t="s">
        <v>152</v>
      </c>
      <c r="H324" s="227">
        <v>3</v>
      </c>
      <c r="I324" s="228"/>
      <c r="J324" s="229">
        <f>ROUND(I324*H324,2)</f>
        <v>0</v>
      </c>
      <c r="K324" s="225" t="s">
        <v>153</v>
      </c>
      <c r="L324" s="230"/>
      <c r="M324" s="231" t="s">
        <v>1</v>
      </c>
      <c r="N324" s="232" t="s">
        <v>42</v>
      </c>
      <c r="O324" s="74"/>
      <c r="P324" s="220">
        <f>O324*H324</f>
        <v>0</v>
      </c>
      <c r="Q324" s="220">
        <v>6.0000000000000002E-05</v>
      </c>
      <c r="R324" s="220">
        <f>Q324*H324</f>
        <v>0.00018000000000000001</v>
      </c>
      <c r="S324" s="220">
        <v>0</v>
      </c>
      <c r="T324" s="221">
        <f>S324*H324</f>
        <v>0</v>
      </c>
      <c r="AR324" s="12" t="s">
        <v>318</v>
      </c>
      <c r="AT324" s="12" t="s">
        <v>231</v>
      </c>
      <c r="AU324" s="12" t="s">
        <v>122</v>
      </c>
      <c r="AY324" s="12" t="s">
        <v>145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2" t="s">
        <v>122</v>
      </c>
      <c r="BK324" s="222">
        <f>ROUND(I324*H324,2)</f>
        <v>0</v>
      </c>
      <c r="BL324" s="12" t="s">
        <v>305</v>
      </c>
      <c r="BM324" s="12" t="s">
        <v>941</v>
      </c>
    </row>
    <row r="325" s="1" customFormat="1" ht="16.5" customHeight="1">
      <c r="B325" s="33"/>
      <c r="C325" s="223" t="s">
        <v>942</v>
      </c>
      <c r="D325" s="223" t="s">
        <v>231</v>
      </c>
      <c r="E325" s="224" t="s">
        <v>943</v>
      </c>
      <c r="F325" s="225" t="s">
        <v>944</v>
      </c>
      <c r="G325" s="226" t="s">
        <v>707</v>
      </c>
      <c r="H325" s="227">
        <v>2</v>
      </c>
      <c r="I325" s="228"/>
      <c r="J325" s="229">
        <f>ROUND(I325*H325,2)</f>
        <v>0</v>
      </c>
      <c r="K325" s="225" t="s">
        <v>1</v>
      </c>
      <c r="L325" s="230"/>
      <c r="M325" s="231" t="s">
        <v>1</v>
      </c>
      <c r="N325" s="232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AR325" s="12" t="s">
        <v>318</v>
      </c>
      <c r="AT325" s="12" t="s">
        <v>231</v>
      </c>
      <c r="AU325" s="12" t="s">
        <v>122</v>
      </c>
      <c r="AY325" s="12" t="s">
        <v>145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122</v>
      </c>
      <c r="BK325" s="222">
        <f>ROUND(I325*H325,2)</f>
        <v>0</v>
      </c>
      <c r="BL325" s="12" t="s">
        <v>305</v>
      </c>
      <c r="BM325" s="12" t="s">
        <v>945</v>
      </c>
    </row>
    <row r="326" s="1" customFormat="1" ht="16.5" customHeight="1">
      <c r="B326" s="33"/>
      <c r="C326" s="211" t="s">
        <v>946</v>
      </c>
      <c r="D326" s="211" t="s">
        <v>149</v>
      </c>
      <c r="E326" s="212" t="s">
        <v>947</v>
      </c>
      <c r="F326" s="213" t="s">
        <v>948</v>
      </c>
      <c r="G326" s="214" t="s">
        <v>185</v>
      </c>
      <c r="H326" s="215">
        <v>0</v>
      </c>
      <c r="I326" s="216"/>
      <c r="J326" s="217">
        <f>ROUND(I326*H326,2)</f>
        <v>0</v>
      </c>
      <c r="K326" s="213" t="s">
        <v>153</v>
      </c>
      <c r="L326" s="38"/>
      <c r="M326" s="218" t="s">
        <v>1</v>
      </c>
      <c r="N326" s="219" t="s">
        <v>42</v>
      </c>
      <c r="O326" s="74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AR326" s="12" t="s">
        <v>305</v>
      </c>
      <c r="AT326" s="12" t="s">
        <v>149</v>
      </c>
      <c r="AU326" s="12" t="s">
        <v>122</v>
      </c>
      <c r="AY326" s="12" t="s">
        <v>145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2" t="s">
        <v>122</v>
      </c>
      <c r="BK326" s="222">
        <f>ROUND(I326*H326,2)</f>
        <v>0</v>
      </c>
      <c r="BL326" s="12" t="s">
        <v>305</v>
      </c>
      <c r="BM326" s="12" t="s">
        <v>949</v>
      </c>
    </row>
    <row r="327" s="1" customFormat="1" ht="16.5" customHeight="1">
      <c r="B327" s="33"/>
      <c r="C327" s="211" t="s">
        <v>950</v>
      </c>
      <c r="D327" s="211" t="s">
        <v>149</v>
      </c>
      <c r="E327" s="212" t="s">
        <v>951</v>
      </c>
      <c r="F327" s="213" t="s">
        <v>952</v>
      </c>
      <c r="G327" s="214" t="s">
        <v>185</v>
      </c>
      <c r="H327" s="215">
        <v>0</v>
      </c>
      <c r="I327" s="216"/>
      <c r="J327" s="217">
        <f>ROUND(I327*H327,2)</f>
        <v>0</v>
      </c>
      <c r="K327" s="213" t="s">
        <v>153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AR327" s="12" t="s">
        <v>305</v>
      </c>
      <c r="AT327" s="12" t="s">
        <v>149</v>
      </c>
      <c r="AU327" s="12" t="s">
        <v>122</v>
      </c>
      <c r="AY327" s="12" t="s">
        <v>145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122</v>
      </c>
      <c r="BK327" s="222">
        <f>ROUND(I327*H327,2)</f>
        <v>0</v>
      </c>
      <c r="BL327" s="12" t="s">
        <v>305</v>
      </c>
      <c r="BM327" s="12" t="s">
        <v>953</v>
      </c>
    </row>
    <row r="328" s="1" customFormat="1" ht="16.5" customHeight="1">
      <c r="B328" s="33"/>
      <c r="C328" s="211" t="s">
        <v>954</v>
      </c>
      <c r="D328" s="211" t="s">
        <v>149</v>
      </c>
      <c r="E328" s="212" t="s">
        <v>955</v>
      </c>
      <c r="F328" s="213" t="s">
        <v>956</v>
      </c>
      <c r="G328" s="214" t="s">
        <v>957</v>
      </c>
      <c r="H328" s="233"/>
      <c r="I328" s="216"/>
      <c r="J328" s="217">
        <f>ROUND(I328*H328,2)</f>
        <v>0</v>
      </c>
      <c r="K328" s="213" t="s">
        <v>153</v>
      </c>
      <c r="L328" s="38"/>
      <c r="M328" s="218" t="s">
        <v>1</v>
      </c>
      <c r="N328" s="219" t="s">
        <v>42</v>
      </c>
      <c r="O328" s="74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AR328" s="12" t="s">
        <v>305</v>
      </c>
      <c r="AT328" s="12" t="s">
        <v>149</v>
      </c>
      <c r="AU328" s="12" t="s">
        <v>122</v>
      </c>
      <c r="AY328" s="12" t="s">
        <v>145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2" t="s">
        <v>122</v>
      </c>
      <c r="BK328" s="222">
        <f>ROUND(I328*H328,2)</f>
        <v>0</v>
      </c>
      <c r="BL328" s="12" t="s">
        <v>305</v>
      </c>
      <c r="BM328" s="12" t="s">
        <v>958</v>
      </c>
    </row>
    <row r="329" s="10" customFormat="1" ht="22.8" customHeight="1">
      <c r="B329" s="195"/>
      <c r="C329" s="196"/>
      <c r="D329" s="197" t="s">
        <v>69</v>
      </c>
      <c r="E329" s="209" t="s">
        <v>959</v>
      </c>
      <c r="F329" s="209" t="s">
        <v>960</v>
      </c>
      <c r="G329" s="196"/>
      <c r="H329" s="196"/>
      <c r="I329" s="199"/>
      <c r="J329" s="210">
        <f>BK329</f>
        <v>0</v>
      </c>
      <c r="K329" s="196"/>
      <c r="L329" s="201"/>
      <c r="M329" s="202"/>
      <c r="N329" s="203"/>
      <c r="O329" s="203"/>
      <c r="P329" s="204">
        <f>SUM(P330:P339)</f>
        <v>0</v>
      </c>
      <c r="Q329" s="203"/>
      <c r="R329" s="204">
        <f>SUM(R330:R339)</f>
        <v>0.012080000000000001</v>
      </c>
      <c r="S329" s="203"/>
      <c r="T329" s="205">
        <f>SUM(T330:T339)</f>
        <v>0.0074999999999999997</v>
      </c>
      <c r="AR329" s="206" t="s">
        <v>122</v>
      </c>
      <c r="AT329" s="207" t="s">
        <v>69</v>
      </c>
      <c r="AU329" s="207" t="s">
        <v>78</v>
      </c>
      <c r="AY329" s="206" t="s">
        <v>145</v>
      </c>
      <c r="BK329" s="208">
        <f>SUM(BK330:BK339)</f>
        <v>0</v>
      </c>
    </row>
    <row r="330" s="1" customFormat="1" ht="16.5" customHeight="1">
      <c r="B330" s="33"/>
      <c r="C330" s="211" t="s">
        <v>961</v>
      </c>
      <c r="D330" s="211" t="s">
        <v>149</v>
      </c>
      <c r="E330" s="212" t="s">
        <v>962</v>
      </c>
      <c r="F330" s="213" t="s">
        <v>963</v>
      </c>
      <c r="G330" s="214" t="s">
        <v>152</v>
      </c>
      <c r="H330" s="215">
        <v>2</v>
      </c>
      <c r="I330" s="216"/>
      <c r="J330" s="217">
        <f>ROUND(I330*H330,2)</f>
        <v>0</v>
      </c>
      <c r="K330" s="213" t="s">
        <v>153</v>
      </c>
      <c r="L330" s="38"/>
      <c r="M330" s="218" t="s">
        <v>1</v>
      </c>
      <c r="N330" s="219" t="s">
        <v>42</v>
      </c>
      <c r="O330" s="74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AR330" s="12" t="s">
        <v>305</v>
      </c>
      <c r="AT330" s="12" t="s">
        <v>149</v>
      </c>
      <c r="AU330" s="12" t="s">
        <v>122</v>
      </c>
      <c r="AY330" s="12" t="s">
        <v>145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122</v>
      </c>
      <c r="BK330" s="222">
        <f>ROUND(I330*H330,2)</f>
        <v>0</v>
      </c>
      <c r="BL330" s="12" t="s">
        <v>305</v>
      </c>
      <c r="BM330" s="12" t="s">
        <v>964</v>
      </c>
    </row>
    <row r="331" s="1" customFormat="1" ht="16.5" customHeight="1">
      <c r="B331" s="33"/>
      <c r="C331" s="223" t="s">
        <v>965</v>
      </c>
      <c r="D331" s="223" t="s">
        <v>231</v>
      </c>
      <c r="E331" s="224" t="s">
        <v>966</v>
      </c>
      <c r="F331" s="225" t="s">
        <v>967</v>
      </c>
      <c r="G331" s="226" t="s">
        <v>152</v>
      </c>
      <c r="H331" s="227">
        <v>2</v>
      </c>
      <c r="I331" s="228"/>
      <c r="J331" s="229">
        <f>ROUND(I331*H331,2)</f>
        <v>0</v>
      </c>
      <c r="K331" s="225" t="s">
        <v>153</v>
      </c>
      <c r="L331" s="230"/>
      <c r="M331" s="231" t="s">
        <v>1</v>
      </c>
      <c r="N331" s="232" t="s">
        <v>42</v>
      </c>
      <c r="O331" s="74"/>
      <c r="P331" s="220">
        <f>O331*H331</f>
        <v>0</v>
      </c>
      <c r="Q331" s="220">
        <v>0.00048000000000000001</v>
      </c>
      <c r="R331" s="220">
        <f>Q331*H331</f>
        <v>0.00096000000000000002</v>
      </c>
      <c r="S331" s="220">
        <v>0</v>
      </c>
      <c r="T331" s="221">
        <f>S331*H331</f>
        <v>0</v>
      </c>
      <c r="AR331" s="12" t="s">
        <v>318</v>
      </c>
      <c r="AT331" s="12" t="s">
        <v>231</v>
      </c>
      <c r="AU331" s="12" t="s">
        <v>122</v>
      </c>
      <c r="AY331" s="12" t="s">
        <v>145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122</v>
      </c>
      <c r="BK331" s="222">
        <f>ROUND(I331*H331,2)</f>
        <v>0</v>
      </c>
      <c r="BL331" s="12" t="s">
        <v>305</v>
      </c>
      <c r="BM331" s="12" t="s">
        <v>968</v>
      </c>
    </row>
    <row r="332" s="1" customFormat="1" ht="16.5" customHeight="1">
      <c r="B332" s="33"/>
      <c r="C332" s="211" t="s">
        <v>969</v>
      </c>
      <c r="D332" s="211" t="s">
        <v>149</v>
      </c>
      <c r="E332" s="212" t="s">
        <v>970</v>
      </c>
      <c r="F332" s="213" t="s">
        <v>971</v>
      </c>
      <c r="G332" s="214" t="s">
        <v>152</v>
      </c>
      <c r="H332" s="215">
        <v>1</v>
      </c>
      <c r="I332" s="216"/>
      <c r="J332" s="217">
        <f>ROUND(I332*H332,2)</f>
        <v>0</v>
      </c>
      <c r="K332" s="213" t="s">
        <v>153</v>
      </c>
      <c r="L332" s="38"/>
      <c r="M332" s="218" t="s">
        <v>1</v>
      </c>
      <c r="N332" s="219" t="s">
        <v>42</v>
      </c>
      <c r="O332" s="74"/>
      <c r="P332" s="220">
        <f>O332*H332</f>
        <v>0</v>
      </c>
      <c r="Q332" s="220">
        <v>0</v>
      </c>
      <c r="R332" s="220">
        <f>Q332*H332</f>
        <v>0</v>
      </c>
      <c r="S332" s="220">
        <v>0.0074999999999999997</v>
      </c>
      <c r="T332" s="221">
        <f>S332*H332</f>
        <v>0.0074999999999999997</v>
      </c>
      <c r="AR332" s="12" t="s">
        <v>305</v>
      </c>
      <c r="AT332" s="12" t="s">
        <v>149</v>
      </c>
      <c r="AU332" s="12" t="s">
        <v>122</v>
      </c>
      <c r="AY332" s="12" t="s">
        <v>145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122</v>
      </c>
      <c r="BK332" s="222">
        <f>ROUND(I332*H332,2)</f>
        <v>0</v>
      </c>
      <c r="BL332" s="12" t="s">
        <v>305</v>
      </c>
      <c r="BM332" s="12" t="s">
        <v>972</v>
      </c>
    </row>
    <row r="333" s="1" customFormat="1" ht="16.5" customHeight="1">
      <c r="B333" s="33"/>
      <c r="C333" s="211" t="s">
        <v>973</v>
      </c>
      <c r="D333" s="211" t="s">
        <v>149</v>
      </c>
      <c r="E333" s="212" t="s">
        <v>974</v>
      </c>
      <c r="F333" s="213" t="s">
        <v>975</v>
      </c>
      <c r="G333" s="214" t="s">
        <v>168</v>
      </c>
      <c r="H333" s="215">
        <v>3.5</v>
      </c>
      <c r="I333" s="216"/>
      <c r="J333" s="217">
        <f>ROUND(I333*H333,2)</f>
        <v>0</v>
      </c>
      <c r="K333" s="213" t="s">
        <v>153</v>
      </c>
      <c r="L333" s="38"/>
      <c r="M333" s="218" t="s">
        <v>1</v>
      </c>
      <c r="N333" s="219" t="s">
        <v>42</v>
      </c>
      <c r="O333" s="74"/>
      <c r="P333" s="220">
        <f>O333*H333</f>
        <v>0</v>
      </c>
      <c r="Q333" s="220">
        <v>0.0031199999999999999</v>
      </c>
      <c r="R333" s="220">
        <f>Q333*H333</f>
        <v>0.010919999999999999</v>
      </c>
      <c r="S333" s="220">
        <v>0</v>
      </c>
      <c r="T333" s="221">
        <f>S333*H333</f>
        <v>0</v>
      </c>
      <c r="AR333" s="12" t="s">
        <v>305</v>
      </c>
      <c r="AT333" s="12" t="s">
        <v>149</v>
      </c>
      <c r="AU333" s="12" t="s">
        <v>122</v>
      </c>
      <c r="AY333" s="12" t="s">
        <v>145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122</v>
      </c>
      <c r="BK333" s="222">
        <f>ROUND(I333*H333,2)</f>
        <v>0</v>
      </c>
      <c r="BL333" s="12" t="s">
        <v>305</v>
      </c>
      <c r="BM333" s="12" t="s">
        <v>976</v>
      </c>
    </row>
    <row r="334" s="1" customFormat="1" ht="16.5" customHeight="1">
      <c r="B334" s="33"/>
      <c r="C334" s="211" t="s">
        <v>977</v>
      </c>
      <c r="D334" s="211" t="s">
        <v>149</v>
      </c>
      <c r="E334" s="212" t="s">
        <v>978</v>
      </c>
      <c r="F334" s="213" t="s">
        <v>979</v>
      </c>
      <c r="G334" s="214" t="s">
        <v>152</v>
      </c>
      <c r="H334" s="215">
        <v>1</v>
      </c>
      <c r="I334" s="216"/>
      <c r="J334" s="217">
        <f>ROUND(I334*H334,2)</f>
        <v>0</v>
      </c>
      <c r="K334" s="213" t="s">
        <v>153</v>
      </c>
      <c r="L334" s="38"/>
      <c r="M334" s="218" t="s">
        <v>1</v>
      </c>
      <c r="N334" s="219" t="s">
        <v>42</v>
      </c>
      <c r="O334" s="74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AR334" s="12" t="s">
        <v>305</v>
      </c>
      <c r="AT334" s="12" t="s">
        <v>149</v>
      </c>
      <c r="AU334" s="12" t="s">
        <v>122</v>
      </c>
      <c r="AY334" s="12" t="s">
        <v>145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122</v>
      </c>
      <c r="BK334" s="222">
        <f>ROUND(I334*H334,2)</f>
        <v>0</v>
      </c>
      <c r="BL334" s="12" t="s">
        <v>305</v>
      </c>
      <c r="BM334" s="12" t="s">
        <v>980</v>
      </c>
    </row>
    <row r="335" s="1" customFormat="1" ht="16.5" customHeight="1">
      <c r="B335" s="33"/>
      <c r="C335" s="223" t="s">
        <v>981</v>
      </c>
      <c r="D335" s="223" t="s">
        <v>231</v>
      </c>
      <c r="E335" s="224" t="s">
        <v>982</v>
      </c>
      <c r="F335" s="225" t="s">
        <v>983</v>
      </c>
      <c r="G335" s="226" t="s">
        <v>152</v>
      </c>
      <c r="H335" s="227">
        <v>1</v>
      </c>
      <c r="I335" s="228"/>
      <c r="J335" s="229">
        <f>ROUND(I335*H335,2)</f>
        <v>0</v>
      </c>
      <c r="K335" s="225" t="s">
        <v>1</v>
      </c>
      <c r="L335" s="230"/>
      <c r="M335" s="231" t="s">
        <v>1</v>
      </c>
      <c r="N335" s="232" t="s">
        <v>42</v>
      </c>
      <c r="O335" s="74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AR335" s="12" t="s">
        <v>318</v>
      </c>
      <c r="AT335" s="12" t="s">
        <v>231</v>
      </c>
      <c r="AU335" s="12" t="s">
        <v>122</v>
      </c>
      <c r="AY335" s="12" t="s">
        <v>145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122</v>
      </c>
      <c r="BK335" s="222">
        <f>ROUND(I335*H335,2)</f>
        <v>0</v>
      </c>
      <c r="BL335" s="12" t="s">
        <v>305</v>
      </c>
      <c r="BM335" s="12" t="s">
        <v>984</v>
      </c>
    </row>
    <row r="336" s="1" customFormat="1" ht="16.5" customHeight="1">
      <c r="B336" s="33"/>
      <c r="C336" s="211" t="s">
        <v>985</v>
      </c>
      <c r="D336" s="211" t="s">
        <v>149</v>
      </c>
      <c r="E336" s="212" t="s">
        <v>986</v>
      </c>
      <c r="F336" s="213" t="s">
        <v>987</v>
      </c>
      <c r="G336" s="214" t="s">
        <v>152</v>
      </c>
      <c r="H336" s="215">
        <v>2</v>
      </c>
      <c r="I336" s="216"/>
      <c r="J336" s="217">
        <f>ROUND(I336*H336,2)</f>
        <v>0</v>
      </c>
      <c r="K336" s="213" t="s">
        <v>153</v>
      </c>
      <c r="L336" s="38"/>
      <c r="M336" s="218" t="s">
        <v>1</v>
      </c>
      <c r="N336" s="219" t="s">
        <v>42</v>
      </c>
      <c r="O336" s="74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AR336" s="12" t="s">
        <v>305</v>
      </c>
      <c r="AT336" s="12" t="s">
        <v>149</v>
      </c>
      <c r="AU336" s="12" t="s">
        <v>122</v>
      </c>
      <c r="AY336" s="12" t="s">
        <v>145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122</v>
      </c>
      <c r="BK336" s="222">
        <f>ROUND(I336*H336,2)</f>
        <v>0</v>
      </c>
      <c r="BL336" s="12" t="s">
        <v>305</v>
      </c>
      <c r="BM336" s="12" t="s">
        <v>988</v>
      </c>
    </row>
    <row r="337" s="1" customFormat="1" ht="16.5" customHeight="1">
      <c r="B337" s="33"/>
      <c r="C337" s="223" t="s">
        <v>989</v>
      </c>
      <c r="D337" s="223" t="s">
        <v>231</v>
      </c>
      <c r="E337" s="224" t="s">
        <v>990</v>
      </c>
      <c r="F337" s="225" t="s">
        <v>991</v>
      </c>
      <c r="G337" s="226" t="s">
        <v>152</v>
      </c>
      <c r="H337" s="227">
        <v>2</v>
      </c>
      <c r="I337" s="228"/>
      <c r="J337" s="229">
        <f>ROUND(I337*H337,2)</f>
        <v>0</v>
      </c>
      <c r="K337" s="225" t="s">
        <v>153</v>
      </c>
      <c r="L337" s="230"/>
      <c r="M337" s="231" t="s">
        <v>1</v>
      </c>
      <c r="N337" s="232" t="s">
        <v>42</v>
      </c>
      <c r="O337" s="74"/>
      <c r="P337" s="220">
        <f>O337*H337</f>
        <v>0</v>
      </c>
      <c r="Q337" s="220">
        <v>0.00010000000000000001</v>
      </c>
      <c r="R337" s="220">
        <f>Q337*H337</f>
        <v>0.00020000000000000001</v>
      </c>
      <c r="S337" s="220">
        <v>0</v>
      </c>
      <c r="T337" s="221">
        <f>S337*H337</f>
        <v>0</v>
      </c>
      <c r="AR337" s="12" t="s">
        <v>318</v>
      </c>
      <c r="AT337" s="12" t="s">
        <v>231</v>
      </c>
      <c r="AU337" s="12" t="s">
        <v>122</v>
      </c>
      <c r="AY337" s="12" t="s">
        <v>145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122</v>
      </c>
      <c r="BK337" s="222">
        <f>ROUND(I337*H337,2)</f>
        <v>0</v>
      </c>
      <c r="BL337" s="12" t="s">
        <v>305</v>
      </c>
      <c r="BM337" s="12" t="s">
        <v>992</v>
      </c>
    </row>
    <row r="338" s="1" customFormat="1" ht="16.5" customHeight="1">
      <c r="B338" s="33"/>
      <c r="C338" s="211" t="s">
        <v>993</v>
      </c>
      <c r="D338" s="211" t="s">
        <v>149</v>
      </c>
      <c r="E338" s="212" t="s">
        <v>994</v>
      </c>
      <c r="F338" s="213" t="s">
        <v>995</v>
      </c>
      <c r="G338" s="214" t="s">
        <v>185</v>
      </c>
      <c r="H338" s="215">
        <v>0.012</v>
      </c>
      <c r="I338" s="216"/>
      <c r="J338" s="217">
        <f>ROUND(I338*H338,2)</f>
        <v>0</v>
      </c>
      <c r="K338" s="213" t="s">
        <v>153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305</v>
      </c>
      <c r="AT338" s="12" t="s">
        <v>149</v>
      </c>
      <c r="AU338" s="12" t="s">
        <v>122</v>
      </c>
      <c r="AY338" s="12" t="s">
        <v>145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122</v>
      </c>
      <c r="BK338" s="222">
        <f>ROUND(I338*H338,2)</f>
        <v>0</v>
      </c>
      <c r="BL338" s="12" t="s">
        <v>305</v>
      </c>
      <c r="BM338" s="12" t="s">
        <v>996</v>
      </c>
    </row>
    <row r="339" s="1" customFormat="1" ht="16.5" customHeight="1">
      <c r="B339" s="33"/>
      <c r="C339" s="211" t="s">
        <v>997</v>
      </c>
      <c r="D339" s="211" t="s">
        <v>149</v>
      </c>
      <c r="E339" s="212" t="s">
        <v>998</v>
      </c>
      <c r="F339" s="213" t="s">
        <v>999</v>
      </c>
      <c r="G339" s="214" t="s">
        <v>185</v>
      </c>
      <c r="H339" s="215">
        <v>0.012</v>
      </c>
      <c r="I339" s="216"/>
      <c r="J339" s="217">
        <f>ROUND(I339*H339,2)</f>
        <v>0</v>
      </c>
      <c r="K339" s="213" t="s">
        <v>153</v>
      </c>
      <c r="L339" s="38"/>
      <c r="M339" s="218" t="s">
        <v>1</v>
      </c>
      <c r="N339" s="219" t="s">
        <v>42</v>
      </c>
      <c r="O339" s="74"/>
      <c r="P339" s="220">
        <f>O339*H339</f>
        <v>0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AR339" s="12" t="s">
        <v>305</v>
      </c>
      <c r="AT339" s="12" t="s">
        <v>149</v>
      </c>
      <c r="AU339" s="12" t="s">
        <v>122</v>
      </c>
      <c r="AY339" s="12" t="s">
        <v>145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2" t="s">
        <v>122</v>
      </c>
      <c r="BK339" s="222">
        <f>ROUND(I339*H339,2)</f>
        <v>0</v>
      </c>
      <c r="BL339" s="12" t="s">
        <v>305</v>
      </c>
      <c r="BM339" s="12" t="s">
        <v>1000</v>
      </c>
    </row>
    <row r="340" s="10" customFormat="1" ht="22.8" customHeight="1">
      <c r="B340" s="195"/>
      <c r="C340" s="196"/>
      <c r="D340" s="197" t="s">
        <v>69</v>
      </c>
      <c r="E340" s="209" t="s">
        <v>1001</v>
      </c>
      <c r="F340" s="209" t="s">
        <v>1002</v>
      </c>
      <c r="G340" s="196"/>
      <c r="H340" s="196"/>
      <c r="I340" s="199"/>
      <c r="J340" s="210">
        <f>BK340</f>
        <v>0</v>
      </c>
      <c r="K340" s="196"/>
      <c r="L340" s="201"/>
      <c r="M340" s="202"/>
      <c r="N340" s="203"/>
      <c r="O340" s="203"/>
      <c r="P340" s="204">
        <f>SUM(P341:P343)</f>
        <v>0</v>
      </c>
      <c r="Q340" s="203"/>
      <c r="R340" s="204">
        <f>SUM(R341:R343)</f>
        <v>0</v>
      </c>
      <c r="S340" s="203"/>
      <c r="T340" s="205">
        <f>SUM(T341:T343)</f>
        <v>0.61833199999999999</v>
      </c>
      <c r="AR340" s="206" t="s">
        <v>122</v>
      </c>
      <c r="AT340" s="207" t="s">
        <v>69</v>
      </c>
      <c r="AU340" s="207" t="s">
        <v>78</v>
      </c>
      <c r="AY340" s="206" t="s">
        <v>145</v>
      </c>
      <c r="BK340" s="208">
        <f>SUM(BK341:BK343)</f>
        <v>0</v>
      </c>
    </row>
    <row r="341" s="1" customFormat="1" ht="16.5" customHeight="1">
      <c r="B341" s="33"/>
      <c r="C341" s="211" t="s">
        <v>1003</v>
      </c>
      <c r="D341" s="211" t="s">
        <v>149</v>
      </c>
      <c r="E341" s="212" t="s">
        <v>1004</v>
      </c>
      <c r="F341" s="213" t="s">
        <v>1005</v>
      </c>
      <c r="G341" s="214" t="s">
        <v>159</v>
      </c>
      <c r="H341" s="215">
        <v>28.106000000000002</v>
      </c>
      <c r="I341" s="216"/>
      <c r="J341" s="217">
        <f>ROUND(I341*H341,2)</f>
        <v>0</v>
      </c>
      <c r="K341" s="213" t="s">
        <v>153</v>
      </c>
      <c r="L341" s="38"/>
      <c r="M341" s="218" t="s">
        <v>1</v>
      </c>
      <c r="N341" s="219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0.021999999999999999</v>
      </c>
      <c r="T341" s="221">
        <f>S341*H341</f>
        <v>0.61833199999999999</v>
      </c>
      <c r="AR341" s="12" t="s">
        <v>305</v>
      </c>
      <c r="AT341" s="12" t="s">
        <v>149</v>
      </c>
      <c r="AU341" s="12" t="s">
        <v>122</v>
      </c>
      <c r="AY341" s="12" t="s">
        <v>145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122</v>
      </c>
      <c r="BK341" s="222">
        <f>ROUND(I341*H341,2)</f>
        <v>0</v>
      </c>
      <c r="BL341" s="12" t="s">
        <v>305</v>
      </c>
      <c r="BM341" s="12" t="s">
        <v>1006</v>
      </c>
    </row>
    <row r="342" s="1" customFormat="1" ht="16.5" customHeight="1">
      <c r="B342" s="33"/>
      <c r="C342" s="211" t="s">
        <v>1007</v>
      </c>
      <c r="D342" s="211" t="s">
        <v>149</v>
      </c>
      <c r="E342" s="212" t="s">
        <v>1008</v>
      </c>
      <c r="F342" s="213" t="s">
        <v>1009</v>
      </c>
      <c r="G342" s="214" t="s">
        <v>185</v>
      </c>
      <c r="H342" s="215">
        <v>0</v>
      </c>
      <c r="I342" s="216"/>
      <c r="J342" s="217">
        <f>ROUND(I342*H342,2)</f>
        <v>0</v>
      </c>
      <c r="K342" s="213" t="s">
        <v>153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305</v>
      </c>
      <c r="AT342" s="12" t="s">
        <v>149</v>
      </c>
      <c r="AU342" s="12" t="s">
        <v>122</v>
      </c>
      <c r="AY342" s="12" t="s">
        <v>145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122</v>
      </c>
      <c r="BK342" s="222">
        <f>ROUND(I342*H342,2)</f>
        <v>0</v>
      </c>
      <c r="BL342" s="12" t="s">
        <v>305</v>
      </c>
      <c r="BM342" s="12" t="s">
        <v>1010</v>
      </c>
    </row>
    <row r="343" s="1" customFormat="1" ht="16.5" customHeight="1">
      <c r="B343" s="33"/>
      <c r="C343" s="211" t="s">
        <v>1011</v>
      </c>
      <c r="D343" s="211" t="s">
        <v>149</v>
      </c>
      <c r="E343" s="212" t="s">
        <v>1012</v>
      </c>
      <c r="F343" s="213" t="s">
        <v>1013</v>
      </c>
      <c r="G343" s="214" t="s">
        <v>185</v>
      </c>
      <c r="H343" s="215">
        <v>0</v>
      </c>
      <c r="I343" s="216"/>
      <c r="J343" s="217">
        <f>ROUND(I343*H343,2)</f>
        <v>0</v>
      </c>
      <c r="K343" s="213" t="s">
        <v>153</v>
      </c>
      <c r="L343" s="38"/>
      <c r="M343" s="218" t="s">
        <v>1</v>
      </c>
      <c r="N343" s="219" t="s">
        <v>42</v>
      </c>
      <c r="O343" s="74"/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AR343" s="12" t="s">
        <v>305</v>
      </c>
      <c r="AT343" s="12" t="s">
        <v>149</v>
      </c>
      <c r="AU343" s="12" t="s">
        <v>122</v>
      </c>
      <c r="AY343" s="12" t="s">
        <v>145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2" t="s">
        <v>122</v>
      </c>
      <c r="BK343" s="222">
        <f>ROUND(I343*H343,2)</f>
        <v>0</v>
      </c>
      <c r="BL343" s="12" t="s">
        <v>305</v>
      </c>
      <c r="BM343" s="12" t="s">
        <v>1014</v>
      </c>
    </row>
    <row r="344" s="10" customFormat="1" ht="22.8" customHeight="1">
      <c r="B344" s="195"/>
      <c r="C344" s="196"/>
      <c r="D344" s="197" t="s">
        <v>69</v>
      </c>
      <c r="E344" s="209" t="s">
        <v>1015</v>
      </c>
      <c r="F344" s="209" t="s">
        <v>1016</v>
      </c>
      <c r="G344" s="196"/>
      <c r="H344" s="196"/>
      <c r="I344" s="199"/>
      <c r="J344" s="210">
        <f>BK344</f>
        <v>0</v>
      </c>
      <c r="K344" s="196"/>
      <c r="L344" s="201"/>
      <c r="M344" s="202"/>
      <c r="N344" s="203"/>
      <c r="O344" s="203"/>
      <c r="P344" s="204">
        <f>SUM(P345:P350)</f>
        <v>0</v>
      </c>
      <c r="Q344" s="203"/>
      <c r="R344" s="204">
        <f>SUM(R345:R350)</f>
        <v>0.13499148999999999</v>
      </c>
      <c r="S344" s="203"/>
      <c r="T344" s="205">
        <f>SUM(T345:T350)</f>
        <v>0</v>
      </c>
      <c r="AR344" s="206" t="s">
        <v>122</v>
      </c>
      <c r="AT344" s="207" t="s">
        <v>69</v>
      </c>
      <c r="AU344" s="207" t="s">
        <v>78</v>
      </c>
      <c r="AY344" s="206" t="s">
        <v>145</v>
      </c>
      <c r="BK344" s="208">
        <f>SUM(BK345:BK350)</f>
        <v>0</v>
      </c>
    </row>
    <row r="345" s="1" customFormat="1" ht="16.5" customHeight="1">
      <c r="B345" s="33"/>
      <c r="C345" s="211" t="s">
        <v>1017</v>
      </c>
      <c r="D345" s="211" t="s">
        <v>149</v>
      </c>
      <c r="E345" s="212" t="s">
        <v>1018</v>
      </c>
      <c r="F345" s="213" t="s">
        <v>1019</v>
      </c>
      <c r="G345" s="214" t="s">
        <v>159</v>
      </c>
      <c r="H345" s="215">
        <v>3.5</v>
      </c>
      <c r="I345" s="216"/>
      <c r="J345" s="217">
        <f>ROUND(I345*H345,2)</f>
        <v>0</v>
      </c>
      <c r="K345" s="213" t="s">
        <v>208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0.016449999999999999</v>
      </c>
      <c r="R345" s="220">
        <f>Q345*H345</f>
        <v>0.057575000000000001</v>
      </c>
      <c r="S345" s="220">
        <v>0</v>
      </c>
      <c r="T345" s="221">
        <f>S345*H345</f>
        <v>0</v>
      </c>
      <c r="AR345" s="12" t="s">
        <v>305</v>
      </c>
      <c r="AT345" s="12" t="s">
        <v>149</v>
      </c>
      <c r="AU345" s="12" t="s">
        <v>122</v>
      </c>
      <c r="AY345" s="12" t="s">
        <v>145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122</v>
      </c>
      <c r="BK345" s="222">
        <f>ROUND(I345*H345,2)</f>
        <v>0</v>
      </c>
      <c r="BL345" s="12" t="s">
        <v>305</v>
      </c>
      <c r="BM345" s="12" t="s">
        <v>1020</v>
      </c>
    </row>
    <row r="346" s="1" customFormat="1" ht="16.5" customHeight="1">
      <c r="B346" s="33"/>
      <c r="C346" s="211" t="s">
        <v>1021</v>
      </c>
      <c r="D346" s="211" t="s">
        <v>149</v>
      </c>
      <c r="E346" s="212" t="s">
        <v>1022</v>
      </c>
      <c r="F346" s="213" t="s">
        <v>1023</v>
      </c>
      <c r="G346" s="214" t="s">
        <v>152</v>
      </c>
      <c r="H346" s="215">
        <v>1</v>
      </c>
      <c r="I346" s="216"/>
      <c r="J346" s="217">
        <f>ROUND(I346*H346,2)</f>
        <v>0</v>
      </c>
      <c r="K346" s="213" t="s">
        <v>153</v>
      </c>
      <c r="L346" s="38"/>
      <c r="M346" s="218" t="s">
        <v>1</v>
      </c>
      <c r="N346" s="219" t="s">
        <v>42</v>
      </c>
      <c r="O346" s="74"/>
      <c r="P346" s="220">
        <f>O346*H346</f>
        <v>0</v>
      </c>
      <c r="Q346" s="220">
        <v>0.00062</v>
      </c>
      <c r="R346" s="220">
        <f>Q346*H346</f>
        <v>0.00062</v>
      </c>
      <c r="S346" s="220">
        <v>0</v>
      </c>
      <c r="T346" s="221">
        <f>S346*H346</f>
        <v>0</v>
      </c>
      <c r="AR346" s="12" t="s">
        <v>305</v>
      </c>
      <c r="AT346" s="12" t="s">
        <v>149</v>
      </c>
      <c r="AU346" s="12" t="s">
        <v>122</v>
      </c>
      <c r="AY346" s="12" t="s">
        <v>145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122</v>
      </c>
      <c r="BK346" s="222">
        <f>ROUND(I346*H346,2)</f>
        <v>0</v>
      </c>
      <c r="BL346" s="12" t="s">
        <v>305</v>
      </c>
      <c r="BM346" s="12" t="s">
        <v>1024</v>
      </c>
    </row>
    <row r="347" s="1" customFormat="1" ht="16.5" customHeight="1">
      <c r="B347" s="33"/>
      <c r="C347" s="223" t="s">
        <v>1025</v>
      </c>
      <c r="D347" s="223" t="s">
        <v>231</v>
      </c>
      <c r="E347" s="224" t="s">
        <v>1026</v>
      </c>
      <c r="F347" s="225" t="s">
        <v>1027</v>
      </c>
      <c r="G347" s="226" t="s">
        <v>152</v>
      </c>
      <c r="H347" s="227">
        <v>1</v>
      </c>
      <c r="I347" s="228"/>
      <c r="J347" s="229">
        <f>ROUND(I347*H347,2)</f>
        <v>0</v>
      </c>
      <c r="K347" s="225" t="s">
        <v>153</v>
      </c>
      <c r="L347" s="230"/>
      <c r="M347" s="231" t="s">
        <v>1</v>
      </c>
      <c r="N347" s="232" t="s">
        <v>42</v>
      </c>
      <c r="O347" s="74"/>
      <c r="P347" s="220">
        <f>O347*H347</f>
        <v>0</v>
      </c>
      <c r="Q347" s="220">
        <v>0.0089999999999999993</v>
      </c>
      <c r="R347" s="220">
        <f>Q347*H347</f>
        <v>0.0089999999999999993</v>
      </c>
      <c r="S347" s="220">
        <v>0</v>
      </c>
      <c r="T347" s="221">
        <f>S347*H347</f>
        <v>0</v>
      </c>
      <c r="AR347" s="12" t="s">
        <v>318</v>
      </c>
      <c r="AT347" s="12" t="s">
        <v>231</v>
      </c>
      <c r="AU347" s="12" t="s">
        <v>122</v>
      </c>
      <c r="AY347" s="12" t="s">
        <v>145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122</v>
      </c>
      <c r="BK347" s="222">
        <f>ROUND(I347*H347,2)</f>
        <v>0</v>
      </c>
      <c r="BL347" s="12" t="s">
        <v>305</v>
      </c>
      <c r="BM347" s="12" t="s">
        <v>1028</v>
      </c>
    </row>
    <row r="348" s="1" customFormat="1" ht="16.5" customHeight="1">
      <c r="B348" s="33"/>
      <c r="C348" s="211" t="s">
        <v>1029</v>
      </c>
      <c r="D348" s="211" t="s">
        <v>149</v>
      </c>
      <c r="E348" s="212" t="s">
        <v>1030</v>
      </c>
      <c r="F348" s="213" t="s">
        <v>1031</v>
      </c>
      <c r="G348" s="214" t="s">
        <v>159</v>
      </c>
      <c r="H348" s="215">
        <v>4.3209999999999997</v>
      </c>
      <c r="I348" s="216"/>
      <c r="J348" s="217">
        <f>ROUND(I348*H348,2)</f>
        <v>0</v>
      </c>
      <c r="K348" s="213" t="s">
        <v>153</v>
      </c>
      <c r="L348" s="38"/>
      <c r="M348" s="218" t="s">
        <v>1</v>
      </c>
      <c r="N348" s="219" t="s">
        <v>42</v>
      </c>
      <c r="O348" s="74"/>
      <c r="P348" s="220">
        <f>O348*H348</f>
        <v>0</v>
      </c>
      <c r="Q348" s="220">
        <v>0.015689999999999999</v>
      </c>
      <c r="R348" s="220">
        <f>Q348*H348</f>
        <v>0.067796489999999987</v>
      </c>
      <c r="S348" s="220">
        <v>0</v>
      </c>
      <c r="T348" s="221">
        <f>S348*H348</f>
        <v>0</v>
      </c>
      <c r="AR348" s="12" t="s">
        <v>305</v>
      </c>
      <c r="AT348" s="12" t="s">
        <v>149</v>
      </c>
      <c r="AU348" s="12" t="s">
        <v>122</v>
      </c>
      <c r="AY348" s="12" t="s">
        <v>145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122</v>
      </c>
      <c r="BK348" s="222">
        <f>ROUND(I348*H348,2)</f>
        <v>0</v>
      </c>
      <c r="BL348" s="12" t="s">
        <v>305</v>
      </c>
      <c r="BM348" s="12" t="s">
        <v>1032</v>
      </c>
    </row>
    <row r="349" s="1" customFormat="1" ht="16.5" customHeight="1">
      <c r="B349" s="33"/>
      <c r="C349" s="211" t="s">
        <v>1033</v>
      </c>
      <c r="D349" s="211" t="s">
        <v>149</v>
      </c>
      <c r="E349" s="212" t="s">
        <v>1034</v>
      </c>
      <c r="F349" s="213" t="s">
        <v>1035</v>
      </c>
      <c r="G349" s="214" t="s">
        <v>185</v>
      </c>
      <c r="H349" s="215">
        <v>0.13500000000000001</v>
      </c>
      <c r="I349" s="216"/>
      <c r="J349" s="217">
        <f>ROUND(I349*H349,2)</f>
        <v>0</v>
      </c>
      <c r="K349" s="213" t="s">
        <v>153</v>
      </c>
      <c r="L349" s="38"/>
      <c r="M349" s="218" t="s">
        <v>1</v>
      </c>
      <c r="N349" s="219" t="s">
        <v>42</v>
      </c>
      <c r="O349" s="74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AR349" s="12" t="s">
        <v>305</v>
      </c>
      <c r="AT349" s="12" t="s">
        <v>149</v>
      </c>
      <c r="AU349" s="12" t="s">
        <v>122</v>
      </c>
      <c r="AY349" s="12" t="s">
        <v>145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122</v>
      </c>
      <c r="BK349" s="222">
        <f>ROUND(I349*H349,2)</f>
        <v>0</v>
      </c>
      <c r="BL349" s="12" t="s">
        <v>305</v>
      </c>
      <c r="BM349" s="12" t="s">
        <v>1036</v>
      </c>
    </row>
    <row r="350" s="1" customFormat="1" ht="16.5" customHeight="1">
      <c r="B350" s="33"/>
      <c r="C350" s="211" t="s">
        <v>1037</v>
      </c>
      <c r="D350" s="211" t="s">
        <v>149</v>
      </c>
      <c r="E350" s="212" t="s">
        <v>1038</v>
      </c>
      <c r="F350" s="213" t="s">
        <v>1039</v>
      </c>
      <c r="G350" s="214" t="s">
        <v>185</v>
      </c>
      <c r="H350" s="215">
        <v>0.13500000000000001</v>
      </c>
      <c r="I350" s="216"/>
      <c r="J350" s="217">
        <f>ROUND(I350*H350,2)</f>
        <v>0</v>
      </c>
      <c r="K350" s="213" t="s">
        <v>153</v>
      </c>
      <c r="L350" s="38"/>
      <c r="M350" s="218" t="s">
        <v>1</v>
      </c>
      <c r="N350" s="219" t="s">
        <v>42</v>
      </c>
      <c r="O350" s="74"/>
      <c r="P350" s="220">
        <f>O350*H350</f>
        <v>0</v>
      </c>
      <c r="Q350" s="220">
        <v>0</v>
      </c>
      <c r="R350" s="220">
        <f>Q350*H350</f>
        <v>0</v>
      </c>
      <c r="S350" s="220">
        <v>0</v>
      </c>
      <c r="T350" s="221">
        <f>S350*H350</f>
        <v>0</v>
      </c>
      <c r="AR350" s="12" t="s">
        <v>305</v>
      </c>
      <c r="AT350" s="12" t="s">
        <v>149</v>
      </c>
      <c r="AU350" s="12" t="s">
        <v>122</v>
      </c>
      <c r="AY350" s="12" t="s">
        <v>145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2" t="s">
        <v>122</v>
      </c>
      <c r="BK350" s="222">
        <f>ROUND(I350*H350,2)</f>
        <v>0</v>
      </c>
      <c r="BL350" s="12" t="s">
        <v>305</v>
      </c>
      <c r="BM350" s="12" t="s">
        <v>1040</v>
      </c>
    </row>
    <row r="351" s="10" customFormat="1" ht="22.8" customHeight="1">
      <c r="B351" s="195"/>
      <c r="C351" s="196"/>
      <c r="D351" s="197" t="s">
        <v>69</v>
      </c>
      <c r="E351" s="209" t="s">
        <v>1041</v>
      </c>
      <c r="F351" s="209" t="s">
        <v>1042</v>
      </c>
      <c r="G351" s="196"/>
      <c r="H351" s="196"/>
      <c r="I351" s="199"/>
      <c r="J351" s="210">
        <f>BK351</f>
        <v>0</v>
      </c>
      <c r="K351" s="196"/>
      <c r="L351" s="201"/>
      <c r="M351" s="202"/>
      <c r="N351" s="203"/>
      <c r="O351" s="203"/>
      <c r="P351" s="204">
        <f>SUM(P352:P368)</f>
        <v>0</v>
      </c>
      <c r="Q351" s="203"/>
      <c r="R351" s="204">
        <f>SUM(R352:R368)</f>
        <v>0.078960000000000002</v>
      </c>
      <c r="S351" s="203"/>
      <c r="T351" s="205">
        <f>SUM(T352:T368)</f>
        <v>1.3494255500000001</v>
      </c>
      <c r="AR351" s="206" t="s">
        <v>122</v>
      </c>
      <c r="AT351" s="207" t="s">
        <v>69</v>
      </c>
      <c r="AU351" s="207" t="s">
        <v>78</v>
      </c>
      <c r="AY351" s="206" t="s">
        <v>145</v>
      </c>
      <c r="BK351" s="208">
        <f>SUM(BK352:BK368)</f>
        <v>0</v>
      </c>
    </row>
    <row r="352" s="1" customFormat="1" ht="16.5" customHeight="1">
      <c r="B352" s="33"/>
      <c r="C352" s="211" t="s">
        <v>1043</v>
      </c>
      <c r="D352" s="211" t="s">
        <v>149</v>
      </c>
      <c r="E352" s="212" t="s">
        <v>1044</v>
      </c>
      <c r="F352" s="213" t="s">
        <v>1045</v>
      </c>
      <c r="G352" s="214" t="s">
        <v>152</v>
      </c>
      <c r="H352" s="215">
        <v>2</v>
      </c>
      <c r="I352" s="216"/>
      <c r="J352" s="217">
        <f>ROUND(I352*H352,2)</f>
        <v>0</v>
      </c>
      <c r="K352" s="213" t="s">
        <v>153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AR352" s="12" t="s">
        <v>305</v>
      </c>
      <c r="AT352" s="12" t="s">
        <v>149</v>
      </c>
      <c r="AU352" s="12" t="s">
        <v>122</v>
      </c>
      <c r="AY352" s="12" t="s">
        <v>145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122</v>
      </c>
      <c r="BK352" s="222">
        <f>ROUND(I352*H352,2)</f>
        <v>0</v>
      </c>
      <c r="BL352" s="12" t="s">
        <v>305</v>
      </c>
      <c r="BM352" s="12" t="s">
        <v>1046</v>
      </c>
    </row>
    <row r="353" s="1" customFormat="1" ht="16.5" customHeight="1">
      <c r="B353" s="33"/>
      <c r="C353" s="211" t="s">
        <v>1047</v>
      </c>
      <c r="D353" s="211" t="s">
        <v>149</v>
      </c>
      <c r="E353" s="212" t="s">
        <v>1048</v>
      </c>
      <c r="F353" s="213" t="s">
        <v>1049</v>
      </c>
      <c r="G353" s="214" t="s">
        <v>159</v>
      </c>
      <c r="H353" s="215">
        <v>28.106000000000002</v>
      </c>
      <c r="I353" s="216"/>
      <c r="J353" s="217">
        <f>ROUND(I353*H353,2)</f>
        <v>0</v>
      </c>
      <c r="K353" s="213" t="s">
        <v>153</v>
      </c>
      <c r="L353" s="38"/>
      <c r="M353" s="218" t="s">
        <v>1</v>
      </c>
      <c r="N353" s="219" t="s">
        <v>42</v>
      </c>
      <c r="O353" s="74"/>
      <c r="P353" s="220">
        <f>O353*H353</f>
        <v>0</v>
      </c>
      <c r="Q353" s="220">
        <v>0</v>
      </c>
      <c r="R353" s="220">
        <f>Q353*H353</f>
        <v>0</v>
      </c>
      <c r="S353" s="220">
        <v>0.024649999999999998</v>
      </c>
      <c r="T353" s="221">
        <f>S353*H353</f>
        <v>0.69281289999999995</v>
      </c>
      <c r="AR353" s="12" t="s">
        <v>154</v>
      </c>
      <c r="AT353" s="12" t="s">
        <v>149</v>
      </c>
      <c r="AU353" s="12" t="s">
        <v>122</v>
      </c>
      <c r="AY353" s="12" t="s">
        <v>145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122</v>
      </c>
      <c r="BK353" s="222">
        <f>ROUND(I353*H353,2)</f>
        <v>0</v>
      </c>
      <c r="BL353" s="12" t="s">
        <v>154</v>
      </c>
      <c r="BM353" s="12" t="s">
        <v>670</v>
      </c>
    </row>
    <row r="354" s="1" customFormat="1" ht="16.5" customHeight="1">
      <c r="B354" s="33"/>
      <c r="C354" s="211" t="s">
        <v>1050</v>
      </c>
      <c r="D354" s="211" t="s">
        <v>149</v>
      </c>
      <c r="E354" s="212" t="s">
        <v>1051</v>
      </c>
      <c r="F354" s="213" t="s">
        <v>1052</v>
      </c>
      <c r="G354" s="214" t="s">
        <v>159</v>
      </c>
      <c r="H354" s="215">
        <v>4.3209999999999997</v>
      </c>
      <c r="I354" s="216"/>
      <c r="J354" s="217">
        <f>ROUND(I354*H354,2)</f>
        <v>0</v>
      </c>
      <c r="K354" s="213" t="s">
        <v>153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0.024649999999999998</v>
      </c>
      <c r="T354" s="221">
        <f>S354*H354</f>
        <v>0.10651264999999999</v>
      </c>
      <c r="AR354" s="12" t="s">
        <v>305</v>
      </c>
      <c r="AT354" s="12" t="s">
        <v>149</v>
      </c>
      <c r="AU354" s="12" t="s">
        <v>122</v>
      </c>
      <c r="AY354" s="12" t="s">
        <v>145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122</v>
      </c>
      <c r="BK354" s="222">
        <f>ROUND(I354*H354,2)</f>
        <v>0</v>
      </c>
      <c r="BL354" s="12" t="s">
        <v>305</v>
      </c>
      <c r="BM354" s="12" t="s">
        <v>1053</v>
      </c>
    </row>
    <row r="355" s="1" customFormat="1" ht="16.5" customHeight="1">
      <c r="B355" s="33"/>
      <c r="C355" s="211" t="s">
        <v>1054</v>
      </c>
      <c r="D355" s="211" t="s">
        <v>149</v>
      </c>
      <c r="E355" s="212" t="s">
        <v>1055</v>
      </c>
      <c r="F355" s="213" t="s">
        <v>1056</v>
      </c>
      <c r="G355" s="214" t="s">
        <v>152</v>
      </c>
      <c r="H355" s="215">
        <v>4</v>
      </c>
      <c r="I355" s="216"/>
      <c r="J355" s="217">
        <f>ROUND(I355*H355,2)</f>
        <v>0</v>
      </c>
      <c r="K355" s="213" t="s">
        <v>153</v>
      </c>
      <c r="L355" s="38"/>
      <c r="M355" s="218" t="s">
        <v>1</v>
      </c>
      <c r="N355" s="219" t="s">
        <v>42</v>
      </c>
      <c r="O355" s="74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AR355" s="12" t="s">
        <v>305</v>
      </c>
      <c r="AT355" s="12" t="s">
        <v>149</v>
      </c>
      <c r="AU355" s="12" t="s">
        <v>122</v>
      </c>
      <c r="AY355" s="12" t="s">
        <v>145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122</v>
      </c>
      <c r="BK355" s="222">
        <f>ROUND(I355*H355,2)</f>
        <v>0</v>
      </c>
      <c r="BL355" s="12" t="s">
        <v>305</v>
      </c>
      <c r="BM355" s="12" t="s">
        <v>1057</v>
      </c>
    </row>
    <row r="356" s="1" customFormat="1" ht="16.5" customHeight="1">
      <c r="B356" s="33"/>
      <c r="C356" s="223" t="s">
        <v>1058</v>
      </c>
      <c r="D356" s="223" t="s">
        <v>231</v>
      </c>
      <c r="E356" s="224" t="s">
        <v>1059</v>
      </c>
      <c r="F356" s="225" t="s">
        <v>1060</v>
      </c>
      <c r="G356" s="226" t="s">
        <v>152</v>
      </c>
      <c r="H356" s="227">
        <v>2</v>
      </c>
      <c r="I356" s="228"/>
      <c r="J356" s="229">
        <f>ROUND(I356*H356,2)</f>
        <v>0</v>
      </c>
      <c r="K356" s="225" t="s">
        <v>1</v>
      </c>
      <c r="L356" s="230"/>
      <c r="M356" s="231" t="s">
        <v>1</v>
      </c>
      <c r="N356" s="232" t="s">
        <v>42</v>
      </c>
      <c r="O356" s="74"/>
      <c r="P356" s="220">
        <f>O356*H356</f>
        <v>0</v>
      </c>
      <c r="Q356" s="220">
        <v>0.020500000000000001</v>
      </c>
      <c r="R356" s="220">
        <f>Q356*H356</f>
        <v>0.041000000000000002</v>
      </c>
      <c r="S356" s="220">
        <v>0</v>
      </c>
      <c r="T356" s="221">
        <f>S356*H356</f>
        <v>0</v>
      </c>
      <c r="AR356" s="12" t="s">
        <v>784</v>
      </c>
      <c r="AT356" s="12" t="s">
        <v>231</v>
      </c>
      <c r="AU356" s="12" t="s">
        <v>122</v>
      </c>
      <c r="AY356" s="12" t="s">
        <v>145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122</v>
      </c>
      <c r="BK356" s="222">
        <f>ROUND(I356*H356,2)</f>
        <v>0</v>
      </c>
      <c r="BL356" s="12" t="s">
        <v>784</v>
      </c>
      <c r="BM356" s="12" t="s">
        <v>1061</v>
      </c>
    </row>
    <row r="357" s="1" customFormat="1" ht="16.5" customHeight="1">
      <c r="B357" s="33"/>
      <c r="C357" s="223" t="s">
        <v>1062</v>
      </c>
      <c r="D357" s="223" t="s">
        <v>231</v>
      </c>
      <c r="E357" s="224" t="s">
        <v>1063</v>
      </c>
      <c r="F357" s="225" t="s">
        <v>1064</v>
      </c>
      <c r="G357" s="226" t="s">
        <v>152</v>
      </c>
      <c r="H357" s="227">
        <v>2</v>
      </c>
      <c r="I357" s="228"/>
      <c r="J357" s="229">
        <f>ROUND(I357*H357,2)</f>
        <v>0</v>
      </c>
      <c r="K357" s="225" t="s">
        <v>1</v>
      </c>
      <c r="L357" s="230"/>
      <c r="M357" s="231" t="s">
        <v>1</v>
      </c>
      <c r="N357" s="232" t="s">
        <v>42</v>
      </c>
      <c r="O357" s="74"/>
      <c r="P357" s="220">
        <f>O357*H357</f>
        <v>0</v>
      </c>
      <c r="Q357" s="220">
        <v>0.0155</v>
      </c>
      <c r="R357" s="220">
        <f>Q357*H357</f>
        <v>0.031</v>
      </c>
      <c r="S357" s="220">
        <v>0</v>
      </c>
      <c r="T357" s="221">
        <f>S357*H357</f>
        <v>0</v>
      </c>
      <c r="AR357" s="12" t="s">
        <v>784</v>
      </c>
      <c r="AT357" s="12" t="s">
        <v>231</v>
      </c>
      <c r="AU357" s="12" t="s">
        <v>122</v>
      </c>
      <c r="AY357" s="12" t="s">
        <v>145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122</v>
      </c>
      <c r="BK357" s="222">
        <f>ROUND(I357*H357,2)</f>
        <v>0</v>
      </c>
      <c r="BL357" s="12" t="s">
        <v>784</v>
      </c>
      <c r="BM357" s="12" t="s">
        <v>1065</v>
      </c>
    </row>
    <row r="358" s="1" customFormat="1" ht="16.5" customHeight="1">
      <c r="B358" s="33"/>
      <c r="C358" s="211" t="s">
        <v>1066</v>
      </c>
      <c r="D358" s="211" t="s">
        <v>149</v>
      </c>
      <c r="E358" s="212" t="s">
        <v>1067</v>
      </c>
      <c r="F358" s="213" t="s">
        <v>1068</v>
      </c>
      <c r="G358" s="214" t="s">
        <v>152</v>
      </c>
      <c r="H358" s="215">
        <v>2</v>
      </c>
      <c r="I358" s="216"/>
      <c r="J358" s="217">
        <f>ROUND(I358*H358,2)</f>
        <v>0</v>
      </c>
      <c r="K358" s="213" t="s">
        <v>153</v>
      </c>
      <c r="L358" s="38"/>
      <c r="M358" s="218" t="s">
        <v>1</v>
      </c>
      <c r="N358" s="219" t="s">
        <v>42</v>
      </c>
      <c r="O358" s="74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12" t="s">
        <v>305</v>
      </c>
      <c r="AT358" s="12" t="s">
        <v>149</v>
      </c>
      <c r="AU358" s="12" t="s">
        <v>122</v>
      </c>
      <c r="AY358" s="12" t="s">
        <v>145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2" t="s">
        <v>122</v>
      </c>
      <c r="BK358" s="222">
        <f>ROUND(I358*H358,2)</f>
        <v>0</v>
      </c>
      <c r="BL358" s="12" t="s">
        <v>305</v>
      </c>
      <c r="BM358" s="12" t="s">
        <v>1069</v>
      </c>
    </row>
    <row r="359" s="1" customFormat="1" ht="16.5" customHeight="1">
      <c r="B359" s="33"/>
      <c r="C359" s="211" t="s">
        <v>1070</v>
      </c>
      <c r="D359" s="211" t="s">
        <v>149</v>
      </c>
      <c r="E359" s="212" t="s">
        <v>1071</v>
      </c>
      <c r="F359" s="213" t="s">
        <v>1072</v>
      </c>
      <c r="G359" s="214" t="s">
        <v>152</v>
      </c>
      <c r="H359" s="215">
        <v>4</v>
      </c>
      <c r="I359" s="216"/>
      <c r="J359" s="217">
        <f>ROUND(I359*H359,2)</f>
        <v>0</v>
      </c>
      <c r="K359" s="213" t="s">
        <v>208</v>
      </c>
      <c r="L359" s="38"/>
      <c r="M359" s="218" t="s">
        <v>1</v>
      </c>
      <c r="N359" s="219" t="s">
        <v>42</v>
      </c>
      <c r="O359" s="74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AR359" s="12" t="s">
        <v>305</v>
      </c>
      <c r="AT359" s="12" t="s">
        <v>149</v>
      </c>
      <c r="AU359" s="12" t="s">
        <v>122</v>
      </c>
      <c r="AY359" s="12" t="s">
        <v>145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122</v>
      </c>
      <c r="BK359" s="222">
        <f>ROUND(I359*H359,2)</f>
        <v>0</v>
      </c>
      <c r="BL359" s="12" t="s">
        <v>305</v>
      </c>
      <c r="BM359" s="12" t="s">
        <v>1073</v>
      </c>
    </row>
    <row r="360" s="1" customFormat="1" ht="16.5" customHeight="1">
      <c r="B360" s="33"/>
      <c r="C360" s="223" t="s">
        <v>1074</v>
      </c>
      <c r="D360" s="223" t="s">
        <v>231</v>
      </c>
      <c r="E360" s="224" t="s">
        <v>1075</v>
      </c>
      <c r="F360" s="225" t="s">
        <v>1076</v>
      </c>
      <c r="G360" s="226" t="s">
        <v>152</v>
      </c>
      <c r="H360" s="227">
        <v>4</v>
      </c>
      <c r="I360" s="228"/>
      <c r="J360" s="229">
        <f>ROUND(I360*H360,2)</f>
        <v>0</v>
      </c>
      <c r="K360" s="225" t="s">
        <v>153</v>
      </c>
      <c r="L360" s="230"/>
      <c r="M360" s="231" t="s">
        <v>1</v>
      </c>
      <c r="N360" s="232" t="s">
        <v>42</v>
      </c>
      <c r="O360" s="74"/>
      <c r="P360" s="220">
        <f>O360*H360</f>
        <v>0</v>
      </c>
      <c r="Q360" s="220">
        <v>0.0011999999999999999</v>
      </c>
      <c r="R360" s="220">
        <f>Q360*H360</f>
        <v>0.0047999999999999996</v>
      </c>
      <c r="S360" s="220">
        <v>0</v>
      </c>
      <c r="T360" s="221">
        <f>S360*H360</f>
        <v>0</v>
      </c>
      <c r="AR360" s="12" t="s">
        <v>318</v>
      </c>
      <c r="AT360" s="12" t="s">
        <v>231</v>
      </c>
      <c r="AU360" s="12" t="s">
        <v>122</v>
      </c>
      <c r="AY360" s="12" t="s">
        <v>145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122</v>
      </c>
      <c r="BK360" s="222">
        <f>ROUND(I360*H360,2)</f>
        <v>0</v>
      </c>
      <c r="BL360" s="12" t="s">
        <v>305</v>
      </c>
      <c r="BM360" s="12" t="s">
        <v>1077</v>
      </c>
    </row>
    <row r="361" s="1" customFormat="1" ht="16.5" customHeight="1">
      <c r="B361" s="33"/>
      <c r="C361" s="211" t="s">
        <v>1078</v>
      </c>
      <c r="D361" s="211" t="s">
        <v>149</v>
      </c>
      <c r="E361" s="212" t="s">
        <v>1079</v>
      </c>
      <c r="F361" s="213" t="s">
        <v>1080</v>
      </c>
      <c r="G361" s="214" t="s">
        <v>152</v>
      </c>
      <c r="H361" s="215">
        <v>2</v>
      </c>
      <c r="I361" s="216"/>
      <c r="J361" s="217">
        <f>ROUND(I361*H361,2)</f>
        <v>0</v>
      </c>
      <c r="K361" s="213" t="s">
        <v>153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</v>
      </c>
      <c r="R361" s="220">
        <f>Q361*H361</f>
        <v>0</v>
      </c>
      <c r="S361" s="220">
        <v>0.0018</v>
      </c>
      <c r="T361" s="221">
        <f>S361*H361</f>
        <v>0.0035999999999999999</v>
      </c>
      <c r="AR361" s="12" t="s">
        <v>305</v>
      </c>
      <c r="AT361" s="12" t="s">
        <v>149</v>
      </c>
      <c r="AU361" s="12" t="s">
        <v>122</v>
      </c>
      <c r="AY361" s="12" t="s">
        <v>145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122</v>
      </c>
      <c r="BK361" s="222">
        <f>ROUND(I361*H361,2)</f>
        <v>0</v>
      </c>
      <c r="BL361" s="12" t="s">
        <v>305</v>
      </c>
      <c r="BM361" s="12" t="s">
        <v>1081</v>
      </c>
    </row>
    <row r="362" s="1" customFormat="1" ht="16.5" customHeight="1">
      <c r="B362" s="33"/>
      <c r="C362" s="211" t="s">
        <v>496</v>
      </c>
      <c r="D362" s="211" t="s">
        <v>149</v>
      </c>
      <c r="E362" s="212" t="s">
        <v>1082</v>
      </c>
      <c r="F362" s="213" t="s">
        <v>1083</v>
      </c>
      <c r="G362" s="214" t="s">
        <v>152</v>
      </c>
      <c r="H362" s="215">
        <v>2</v>
      </c>
      <c r="I362" s="216"/>
      <c r="J362" s="217">
        <f>ROUND(I362*H362,2)</f>
        <v>0</v>
      </c>
      <c r="K362" s="213" t="s">
        <v>153</v>
      </c>
      <c r="L362" s="38"/>
      <c r="M362" s="218" t="s">
        <v>1</v>
      </c>
      <c r="N362" s="219" t="s">
        <v>42</v>
      </c>
      <c r="O362" s="74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AR362" s="12" t="s">
        <v>154</v>
      </c>
      <c r="AT362" s="12" t="s">
        <v>149</v>
      </c>
      <c r="AU362" s="12" t="s">
        <v>122</v>
      </c>
      <c r="AY362" s="12" t="s">
        <v>145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122</v>
      </c>
      <c r="BK362" s="222">
        <f>ROUND(I362*H362,2)</f>
        <v>0</v>
      </c>
      <c r="BL362" s="12" t="s">
        <v>154</v>
      </c>
      <c r="BM362" s="12" t="s">
        <v>1084</v>
      </c>
    </row>
    <row r="363" s="1" customFormat="1" ht="16.5" customHeight="1">
      <c r="B363" s="33"/>
      <c r="C363" s="223" t="s">
        <v>1085</v>
      </c>
      <c r="D363" s="223" t="s">
        <v>231</v>
      </c>
      <c r="E363" s="224" t="s">
        <v>1086</v>
      </c>
      <c r="F363" s="225" t="s">
        <v>1087</v>
      </c>
      <c r="G363" s="226" t="s">
        <v>152</v>
      </c>
      <c r="H363" s="227">
        <v>2</v>
      </c>
      <c r="I363" s="228"/>
      <c r="J363" s="229">
        <f>ROUND(I363*H363,2)</f>
        <v>0</v>
      </c>
      <c r="K363" s="225" t="s">
        <v>153</v>
      </c>
      <c r="L363" s="230"/>
      <c r="M363" s="231" t="s">
        <v>1</v>
      </c>
      <c r="N363" s="232" t="s">
        <v>42</v>
      </c>
      <c r="O363" s="74"/>
      <c r="P363" s="220">
        <f>O363*H363</f>
        <v>0</v>
      </c>
      <c r="Q363" s="220">
        <v>0.00108</v>
      </c>
      <c r="R363" s="220">
        <f>Q363*H363</f>
        <v>0.00216</v>
      </c>
      <c r="S363" s="220">
        <v>0</v>
      </c>
      <c r="T363" s="221">
        <f>S363*H363</f>
        <v>0</v>
      </c>
      <c r="AR363" s="12" t="s">
        <v>234</v>
      </c>
      <c r="AT363" s="12" t="s">
        <v>231</v>
      </c>
      <c r="AU363" s="12" t="s">
        <v>122</v>
      </c>
      <c r="AY363" s="12" t="s">
        <v>145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122</v>
      </c>
      <c r="BK363" s="222">
        <f>ROUND(I363*H363,2)</f>
        <v>0</v>
      </c>
      <c r="BL363" s="12" t="s">
        <v>154</v>
      </c>
      <c r="BM363" s="12" t="s">
        <v>1088</v>
      </c>
    </row>
    <row r="364" s="1" customFormat="1" ht="16.5" customHeight="1">
      <c r="B364" s="33"/>
      <c r="C364" s="211" t="s">
        <v>1089</v>
      </c>
      <c r="D364" s="211" t="s">
        <v>149</v>
      </c>
      <c r="E364" s="212" t="s">
        <v>1090</v>
      </c>
      <c r="F364" s="213" t="s">
        <v>1091</v>
      </c>
      <c r="G364" s="214" t="s">
        <v>152</v>
      </c>
      <c r="H364" s="215">
        <v>2</v>
      </c>
      <c r="I364" s="216"/>
      <c r="J364" s="217">
        <f>ROUND(I364*H364,2)</f>
        <v>0</v>
      </c>
      <c r="K364" s="213" t="s">
        <v>153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</v>
      </c>
      <c r="R364" s="220">
        <f>Q364*H364</f>
        <v>0</v>
      </c>
      <c r="S364" s="220">
        <v>0.17399999999999999</v>
      </c>
      <c r="T364" s="221">
        <f>S364*H364</f>
        <v>0.34799999999999998</v>
      </c>
      <c r="AR364" s="12" t="s">
        <v>154</v>
      </c>
      <c r="AT364" s="12" t="s">
        <v>149</v>
      </c>
      <c r="AU364" s="12" t="s">
        <v>122</v>
      </c>
      <c r="AY364" s="12" t="s">
        <v>145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122</v>
      </c>
      <c r="BK364" s="222">
        <f>ROUND(I364*H364,2)</f>
        <v>0</v>
      </c>
      <c r="BL364" s="12" t="s">
        <v>154</v>
      </c>
      <c r="BM364" s="12" t="s">
        <v>1092</v>
      </c>
    </row>
    <row r="365" s="1" customFormat="1" ht="16.5" customHeight="1">
      <c r="B365" s="33"/>
      <c r="C365" s="211" t="s">
        <v>1093</v>
      </c>
      <c r="D365" s="211" t="s">
        <v>149</v>
      </c>
      <c r="E365" s="212" t="s">
        <v>1094</v>
      </c>
      <c r="F365" s="213" t="s">
        <v>1095</v>
      </c>
      <c r="G365" s="214" t="s">
        <v>152</v>
      </c>
      <c r="H365" s="215">
        <v>1</v>
      </c>
      <c r="I365" s="216"/>
      <c r="J365" s="217">
        <f>ROUND(I365*H365,2)</f>
        <v>0</v>
      </c>
      <c r="K365" s="213" t="s">
        <v>153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0</v>
      </c>
      <c r="R365" s="220">
        <f>Q365*H365</f>
        <v>0</v>
      </c>
      <c r="S365" s="220">
        <v>0.088099999999999998</v>
      </c>
      <c r="T365" s="221">
        <f>S365*H365</f>
        <v>0.088099999999999998</v>
      </c>
      <c r="AR365" s="12" t="s">
        <v>154</v>
      </c>
      <c r="AT365" s="12" t="s">
        <v>149</v>
      </c>
      <c r="AU365" s="12" t="s">
        <v>122</v>
      </c>
      <c r="AY365" s="12" t="s">
        <v>145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122</v>
      </c>
      <c r="BK365" s="222">
        <f>ROUND(I365*H365,2)</f>
        <v>0</v>
      </c>
      <c r="BL365" s="12" t="s">
        <v>154</v>
      </c>
      <c r="BM365" s="12" t="s">
        <v>1096</v>
      </c>
    </row>
    <row r="366" s="1" customFormat="1" ht="16.5" customHeight="1">
      <c r="B366" s="33"/>
      <c r="C366" s="211" t="s">
        <v>1097</v>
      </c>
      <c r="D366" s="211" t="s">
        <v>149</v>
      </c>
      <c r="E366" s="212" t="s">
        <v>1098</v>
      </c>
      <c r="F366" s="213" t="s">
        <v>1099</v>
      </c>
      <c r="G366" s="214" t="s">
        <v>152</v>
      </c>
      <c r="H366" s="215">
        <v>1</v>
      </c>
      <c r="I366" s="216"/>
      <c r="J366" s="217">
        <f>ROUND(I366*H366,2)</f>
        <v>0</v>
      </c>
      <c r="K366" s="213" t="s">
        <v>153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</v>
      </c>
      <c r="R366" s="220">
        <f>Q366*H366</f>
        <v>0</v>
      </c>
      <c r="S366" s="220">
        <v>0.1104</v>
      </c>
      <c r="T366" s="221">
        <f>S366*H366</f>
        <v>0.1104</v>
      </c>
      <c r="AR366" s="12" t="s">
        <v>305</v>
      </c>
      <c r="AT366" s="12" t="s">
        <v>149</v>
      </c>
      <c r="AU366" s="12" t="s">
        <v>122</v>
      </c>
      <c r="AY366" s="12" t="s">
        <v>145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122</v>
      </c>
      <c r="BK366" s="222">
        <f>ROUND(I366*H366,2)</f>
        <v>0</v>
      </c>
      <c r="BL366" s="12" t="s">
        <v>305</v>
      </c>
      <c r="BM366" s="12" t="s">
        <v>1100</v>
      </c>
    </row>
    <row r="367" s="1" customFormat="1" ht="16.5" customHeight="1">
      <c r="B367" s="33"/>
      <c r="C367" s="211" t="s">
        <v>1101</v>
      </c>
      <c r="D367" s="211" t="s">
        <v>149</v>
      </c>
      <c r="E367" s="212" t="s">
        <v>1102</v>
      </c>
      <c r="F367" s="213" t="s">
        <v>1103</v>
      </c>
      <c r="G367" s="214" t="s">
        <v>185</v>
      </c>
      <c r="H367" s="215">
        <v>0.0050000000000000001</v>
      </c>
      <c r="I367" s="216"/>
      <c r="J367" s="217">
        <f>ROUND(I367*H367,2)</f>
        <v>0</v>
      </c>
      <c r="K367" s="213" t="s">
        <v>153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AR367" s="12" t="s">
        <v>305</v>
      </c>
      <c r="AT367" s="12" t="s">
        <v>149</v>
      </c>
      <c r="AU367" s="12" t="s">
        <v>122</v>
      </c>
      <c r="AY367" s="12" t="s">
        <v>145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122</v>
      </c>
      <c r="BK367" s="222">
        <f>ROUND(I367*H367,2)</f>
        <v>0</v>
      </c>
      <c r="BL367" s="12" t="s">
        <v>305</v>
      </c>
      <c r="BM367" s="12" t="s">
        <v>1104</v>
      </c>
    </row>
    <row r="368" s="1" customFormat="1" ht="16.5" customHeight="1">
      <c r="B368" s="33"/>
      <c r="C368" s="211" t="s">
        <v>1105</v>
      </c>
      <c r="D368" s="211" t="s">
        <v>149</v>
      </c>
      <c r="E368" s="212" t="s">
        <v>1106</v>
      </c>
      <c r="F368" s="213" t="s">
        <v>1107</v>
      </c>
      <c r="G368" s="214" t="s">
        <v>185</v>
      </c>
      <c r="H368" s="215">
        <v>0.0050000000000000001</v>
      </c>
      <c r="I368" s="216"/>
      <c r="J368" s="217">
        <f>ROUND(I368*H368,2)</f>
        <v>0</v>
      </c>
      <c r="K368" s="213" t="s">
        <v>153</v>
      </c>
      <c r="L368" s="38"/>
      <c r="M368" s="218" t="s">
        <v>1</v>
      </c>
      <c r="N368" s="219" t="s">
        <v>42</v>
      </c>
      <c r="O368" s="74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AR368" s="12" t="s">
        <v>305</v>
      </c>
      <c r="AT368" s="12" t="s">
        <v>149</v>
      </c>
      <c r="AU368" s="12" t="s">
        <v>122</v>
      </c>
      <c r="AY368" s="12" t="s">
        <v>145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2" t="s">
        <v>122</v>
      </c>
      <c r="BK368" s="222">
        <f>ROUND(I368*H368,2)</f>
        <v>0</v>
      </c>
      <c r="BL368" s="12" t="s">
        <v>305</v>
      </c>
      <c r="BM368" s="12" t="s">
        <v>1108</v>
      </c>
    </row>
    <row r="369" s="10" customFormat="1" ht="22.8" customHeight="1">
      <c r="B369" s="195"/>
      <c r="C369" s="196"/>
      <c r="D369" s="197" t="s">
        <v>69</v>
      </c>
      <c r="E369" s="209" t="s">
        <v>1109</v>
      </c>
      <c r="F369" s="209" t="s">
        <v>1110</v>
      </c>
      <c r="G369" s="196"/>
      <c r="H369" s="196"/>
      <c r="I369" s="199"/>
      <c r="J369" s="210">
        <f>BK369</f>
        <v>0</v>
      </c>
      <c r="K369" s="196"/>
      <c r="L369" s="201"/>
      <c r="M369" s="202"/>
      <c r="N369" s="203"/>
      <c r="O369" s="203"/>
      <c r="P369" s="204">
        <f>SUM(P370:P380)</f>
        <v>0</v>
      </c>
      <c r="Q369" s="203"/>
      <c r="R369" s="204">
        <f>SUM(R370:R380)</f>
        <v>0.10482369999999999</v>
      </c>
      <c r="S369" s="203"/>
      <c r="T369" s="205">
        <f>SUM(T370:T380)</f>
        <v>0</v>
      </c>
      <c r="AR369" s="206" t="s">
        <v>122</v>
      </c>
      <c r="AT369" s="207" t="s">
        <v>69</v>
      </c>
      <c r="AU369" s="207" t="s">
        <v>78</v>
      </c>
      <c r="AY369" s="206" t="s">
        <v>145</v>
      </c>
      <c r="BK369" s="208">
        <f>SUM(BK370:BK380)</f>
        <v>0</v>
      </c>
    </row>
    <row r="370" s="1" customFormat="1" ht="16.5" customHeight="1">
      <c r="B370" s="33"/>
      <c r="C370" s="211" t="s">
        <v>1111</v>
      </c>
      <c r="D370" s="211" t="s">
        <v>149</v>
      </c>
      <c r="E370" s="212" t="s">
        <v>1112</v>
      </c>
      <c r="F370" s="213" t="s">
        <v>1113</v>
      </c>
      <c r="G370" s="214" t="s">
        <v>159</v>
      </c>
      <c r="H370" s="215">
        <v>3.1509999999999998</v>
      </c>
      <c r="I370" s="216"/>
      <c r="J370" s="217">
        <f>ROUND(I370*H370,2)</f>
        <v>0</v>
      </c>
      <c r="K370" s="213" t="s">
        <v>208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0.0074999999999999997</v>
      </c>
      <c r="R370" s="220">
        <f>Q370*H370</f>
        <v>0.023632499999999997</v>
      </c>
      <c r="S370" s="220">
        <v>0</v>
      </c>
      <c r="T370" s="221">
        <f>S370*H370</f>
        <v>0</v>
      </c>
      <c r="AR370" s="12" t="s">
        <v>305</v>
      </c>
      <c r="AT370" s="12" t="s">
        <v>149</v>
      </c>
      <c r="AU370" s="12" t="s">
        <v>122</v>
      </c>
      <c r="AY370" s="12" t="s">
        <v>145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122</v>
      </c>
      <c r="BK370" s="222">
        <f>ROUND(I370*H370,2)</f>
        <v>0</v>
      </c>
      <c r="BL370" s="12" t="s">
        <v>305</v>
      </c>
      <c r="BM370" s="12" t="s">
        <v>1114</v>
      </c>
    </row>
    <row r="371" s="1" customFormat="1" ht="16.5" customHeight="1">
      <c r="B371" s="33"/>
      <c r="C371" s="211" t="s">
        <v>1115</v>
      </c>
      <c r="D371" s="211" t="s">
        <v>149</v>
      </c>
      <c r="E371" s="212" t="s">
        <v>1116</v>
      </c>
      <c r="F371" s="213" t="s">
        <v>1117</v>
      </c>
      <c r="G371" s="214" t="s">
        <v>159</v>
      </c>
      <c r="H371" s="215">
        <v>3.1509999999999998</v>
      </c>
      <c r="I371" s="216"/>
      <c r="J371" s="217">
        <f>ROUND(I371*H371,2)</f>
        <v>0</v>
      </c>
      <c r="K371" s="213" t="s">
        <v>153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0.0022200000000000002</v>
      </c>
      <c r="R371" s="220">
        <f>Q371*H371</f>
        <v>0.0069952199999999999</v>
      </c>
      <c r="S371" s="220">
        <v>0</v>
      </c>
      <c r="T371" s="221">
        <f>S371*H371</f>
        <v>0</v>
      </c>
      <c r="AR371" s="12" t="s">
        <v>154</v>
      </c>
      <c r="AT371" s="12" t="s">
        <v>149</v>
      </c>
      <c r="AU371" s="12" t="s">
        <v>122</v>
      </c>
      <c r="AY371" s="12" t="s">
        <v>145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122</v>
      </c>
      <c r="BK371" s="222">
        <f>ROUND(I371*H371,2)</f>
        <v>0</v>
      </c>
      <c r="BL371" s="12" t="s">
        <v>154</v>
      </c>
      <c r="BM371" s="12" t="s">
        <v>165</v>
      </c>
    </row>
    <row r="372" s="1" customFormat="1" ht="16.5" customHeight="1">
      <c r="B372" s="33"/>
      <c r="C372" s="211" t="s">
        <v>1118</v>
      </c>
      <c r="D372" s="211" t="s">
        <v>149</v>
      </c>
      <c r="E372" s="212" t="s">
        <v>1119</v>
      </c>
      <c r="F372" s="213" t="s">
        <v>1120</v>
      </c>
      <c r="G372" s="214" t="s">
        <v>159</v>
      </c>
      <c r="H372" s="215">
        <v>3.1509999999999998</v>
      </c>
      <c r="I372" s="216"/>
      <c r="J372" s="217">
        <f>ROUND(I372*H372,2)</f>
        <v>0</v>
      </c>
      <c r="K372" s="213" t="s">
        <v>153</v>
      </c>
      <c r="L372" s="38"/>
      <c r="M372" s="218" t="s">
        <v>1</v>
      </c>
      <c r="N372" s="219" t="s">
        <v>42</v>
      </c>
      <c r="O372" s="74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AR372" s="12" t="s">
        <v>154</v>
      </c>
      <c r="AT372" s="12" t="s">
        <v>149</v>
      </c>
      <c r="AU372" s="12" t="s">
        <v>122</v>
      </c>
      <c r="AY372" s="12" t="s">
        <v>145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2" t="s">
        <v>122</v>
      </c>
      <c r="BK372" s="222">
        <f>ROUND(I372*H372,2)</f>
        <v>0</v>
      </c>
      <c r="BL372" s="12" t="s">
        <v>154</v>
      </c>
      <c r="BM372" s="12" t="s">
        <v>222</v>
      </c>
    </row>
    <row r="373" s="1" customFormat="1" ht="16.5" customHeight="1">
      <c r="B373" s="33"/>
      <c r="C373" s="223" t="s">
        <v>1121</v>
      </c>
      <c r="D373" s="223" t="s">
        <v>231</v>
      </c>
      <c r="E373" s="224" t="s">
        <v>1122</v>
      </c>
      <c r="F373" s="225" t="s">
        <v>1123</v>
      </c>
      <c r="G373" s="226" t="s">
        <v>159</v>
      </c>
      <c r="H373" s="227">
        <v>3.782</v>
      </c>
      <c r="I373" s="228"/>
      <c r="J373" s="229">
        <f>ROUND(I373*H373,2)</f>
        <v>0</v>
      </c>
      <c r="K373" s="225" t="s">
        <v>208</v>
      </c>
      <c r="L373" s="230"/>
      <c r="M373" s="231" t="s">
        <v>1</v>
      </c>
      <c r="N373" s="232" t="s">
        <v>42</v>
      </c>
      <c r="O373" s="74"/>
      <c r="P373" s="220">
        <f>O373*H373</f>
        <v>0</v>
      </c>
      <c r="Q373" s="220">
        <v>0.019199999999999998</v>
      </c>
      <c r="R373" s="220">
        <f>Q373*H373</f>
        <v>0.072614399999999996</v>
      </c>
      <c r="S373" s="220">
        <v>0</v>
      </c>
      <c r="T373" s="221">
        <f>S373*H373</f>
        <v>0</v>
      </c>
      <c r="AR373" s="12" t="s">
        <v>234</v>
      </c>
      <c r="AT373" s="12" t="s">
        <v>231</v>
      </c>
      <c r="AU373" s="12" t="s">
        <v>122</v>
      </c>
      <c r="AY373" s="12" t="s">
        <v>145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122</v>
      </c>
      <c r="BK373" s="222">
        <f>ROUND(I373*H373,2)</f>
        <v>0</v>
      </c>
      <c r="BL373" s="12" t="s">
        <v>154</v>
      </c>
      <c r="BM373" s="12" t="s">
        <v>1124</v>
      </c>
    </row>
    <row r="374" s="1" customFormat="1" ht="16.5" customHeight="1">
      <c r="B374" s="33"/>
      <c r="C374" s="211" t="s">
        <v>1125</v>
      </c>
      <c r="D374" s="211" t="s">
        <v>149</v>
      </c>
      <c r="E374" s="212" t="s">
        <v>1126</v>
      </c>
      <c r="F374" s="213" t="s">
        <v>1127</v>
      </c>
      <c r="G374" s="214" t="s">
        <v>159</v>
      </c>
      <c r="H374" s="215">
        <v>3.1509999999999998</v>
      </c>
      <c r="I374" s="216"/>
      <c r="J374" s="217">
        <f>ROUND(I374*H374,2)</f>
        <v>0</v>
      </c>
      <c r="K374" s="213" t="s">
        <v>153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0.00029999999999999997</v>
      </c>
      <c r="R374" s="220">
        <f>Q374*H374</f>
        <v>0.00094529999999999983</v>
      </c>
      <c r="S374" s="220">
        <v>0</v>
      </c>
      <c r="T374" s="221">
        <f>S374*H374</f>
        <v>0</v>
      </c>
      <c r="AR374" s="12" t="s">
        <v>305</v>
      </c>
      <c r="AT374" s="12" t="s">
        <v>149</v>
      </c>
      <c r="AU374" s="12" t="s">
        <v>122</v>
      </c>
      <c r="AY374" s="12" t="s">
        <v>145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122</v>
      </c>
      <c r="BK374" s="222">
        <f>ROUND(I374*H374,2)</f>
        <v>0</v>
      </c>
      <c r="BL374" s="12" t="s">
        <v>305</v>
      </c>
      <c r="BM374" s="12" t="s">
        <v>1128</v>
      </c>
    </row>
    <row r="375" s="1" customFormat="1" ht="16.5" customHeight="1">
      <c r="B375" s="33"/>
      <c r="C375" s="211" t="s">
        <v>1129</v>
      </c>
      <c r="D375" s="211" t="s">
        <v>149</v>
      </c>
      <c r="E375" s="212" t="s">
        <v>1130</v>
      </c>
      <c r="F375" s="213" t="s">
        <v>1131</v>
      </c>
      <c r="G375" s="214" t="s">
        <v>168</v>
      </c>
      <c r="H375" s="215">
        <v>8.7959999999999994</v>
      </c>
      <c r="I375" s="216"/>
      <c r="J375" s="217">
        <f>ROUND(I375*H375,2)</f>
        <v>0</v>
      </c>
      <c r="K375" s="213" t="s">
        <v>153</v>
      </c>
      <c r="L375" s="38"/>
      <c r="M375" s="218" t="s">
        <v>1</v>
      </c>
      <c r="N375" s="219" t="s">
        <v>42</v>
      </c>
      <c r="O375" s="74"/>
      <c r="P375" s="220">
        <f>O375*H375</f>
        <v>0</v>
      </c>
      <c r="Q375" s="220">
        <v>3.0000000000000001E-05</v>
      </c>
      <c r="R375" s="220">
        <f>Q375*H375</f>
        <v>0.00026387999999999997</v>
      </c>
      <c r="S375" s="220">
        <v>0</v>
      </c>
      <c r="T375" s="221">
        <f>S375*H375</f>
        <v>0</v>
      </c>
      <c r="AR375" s="12" t="s">
        <v>305</v>
      </c>
      <c r="AT375" s="12" t="s">
        <v>149</v>
      </c>
      <c r="AU375" s="12" t="s">
        <v>122</v>
      </c>
      <c r="AY375" s="12" t="s">
        <v>145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122</v>
      </c>
      <c r="BK375" s="222">
        <f>ROUND(I375*H375,2)</f>
        <v>0</v>
      </c>
      <c r="BL375" s="12" t="s">
        <v>305</v>
      </c>
      <c r="BM375" s="12" t="s">
        <v>1132</v>
      </c>
    </row>
    <row r="376" s="1" customFormat="1" ht="16.5" customHeight="1">
      <c r="B376" s="33"/>
      <c r="C376" s="211" t="s">
        <v>1133</v>
      </c>
      <c r="D376" s="211" t="s">
        <v>149</v>
      </c>
      <c r="E376" s="212" t="s">
        <v>1134</v>
      </c>
      <c r="F376" s="213" t="s">
        <v>1135</v>
      </c>
      <c r="G376" s="214" t="s">
        <v>168</v>
      </c>
      <c r="H376" s="215">
        <v>1.3999999999999999</v>
      </c>
      <c r="I376" s="216"/>
      <c r="J376" s="217">
        <f>ROUND(I376*H376,2)</f>
        <v>0</v>
      </c>
      <c r="K376" s="213" t="s">
        <v>153</v>
      </c>
      <c r="L376" s="38"/>
      <c r="M376" s="218" t="s">
        <v>1</v>
      </c>
      <c r="N376" s="219" t="s">
        <v>42</v>
      </c>
      <c r="O376" s="74"/>
      <c r="P376" s="220">
        <f>O376*H376</f>
        <v>0</v>
      </c>
      <c r="Q376" s="220">
        <v>0.00020000000000000001</v>
      </c>
      <c r="R376" s="220">
        <f>Q376*H376</f>
        <v>0.00027999999999999998</v>
      </c>
      <c r="S376" s="220">
        <v>0</v>
      </c>
      <c r="T376" s="221">
        <f>S376*H376</f>
        <v>0</v>
      </c>
      <c r="AR376" s="12" t="s">
        <v>305</v>
      </c>
      <c r="AT376" s="12" t="s">
        <v>149</v>
      </c>
      <c r="AU376" s="12" t="s">
        <v>122</v>
      </c>
      <c r="AY376" s="12" t="s">
        <v>145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122</v>
      </c>
      <c r="BK376" s="222">
        <f>ROUND(I376*H376,2)</f>
        <v>0</v>
      </c>
      <c r="BL376" s="12" t="s">
        <v>305</v>
      </c>
      <c r="BM376" s="12" t="s">
        <v>1136</v>
      </c>
    </row>
    <row r="377" s="1" customFormat="1" ht="16.5" customHeight="1">
      <c r="B377" s="33"/>
      <c r="C377" s="223" t="s">
        <v>1137</v>
      </c>
      <c r="D377" s="223" t="s">
        <v>231</v>
      </c>
      <c r="E377" s="224" t="s">
        <v>1138</v>
      </c>
      <c r="F377" s="225" t="s">
        <v>1139</v>
      </c>
      <c r="G377" s="226" t="s">
        <v>168</v>
      </c>
      <c r="H377" s="227">
        <v>1.54</v>
      </c>
      <c r="I377" s="228"/>
      <c r="J377" s="229">
        <f>ROUND(I377*H377,2)</f>
        <v>0</v>
      </c>
      <c r="K377" s="225" t="s">
        <v>153</v>
      </c>
      <c r="L377" s="230"/>
      <c r="M377" s="231" t="s">
        <v>1</v>
      </c>
      <c r="N377" s="232" t="s">
        <v>42</v>
      </c>
      <c r="O377" s="74"/>
      <c r="P377" s="220">
        <f>O377*H377</f>
        <v>0</v>
      </c>
      <c r="Q377" s="220">
        <v>6.0000000000000002E-05</v>
      </c>
      <c r="R377" s="220">
        <f>Q377*H377</f>
        <v>9.240000000000001E-05</v>
      </c>
      <c r="S377" s="220">
        <v>0</v>
      </c>
      <c r="T377" s="221">
        <f>S377*H377</f>
        <v>0</v>
      </c>
      <c r="AR377" s="12" t="s">
        <v>318</v>
      </c>
      <c r="AT377" s="12" t="s">
        <v>231</v>
      </c>
      <c r="AU377" s="12" t="s">
        <v>122</v>
      </c>
      <c r="AY377" s="12" t="s">
        <v>145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122</v>
      </c>
      <c r="BK377" s="222">
        <f>ROUND(I377*H377,2)</f>
        <v>0</v>
      </c>
      <c r="BL377" s="12" t="s">
        <v>305</v>
      </c>
      <c r="BM377" s="12" t="s">
        <v>1140</v>
      </c>
    </row>
    <row r="378" s="1" customFormat="1" ht="16.5" customHeight="1">
      <c r="B378" s="33"/>
      <c r="C378" s="211" t="s">
        <v>1141</v>
      </c>
      <c r="D378" s="211" t="s">
        <v>149</v>
      </c>
      <c r="E378" s="212" t="s">
        <v>1142</v>
      </c>
      <c r="F378" s="213" t="s">
        <v>1143</v>
      </c>
      <c r="G378" s="214" t="s">
        <v>152</v>
      </c>
      <c r="H378" s="215">
        <v>25</v>
      </c>
      <c r="I378" s="216"/>
      <c r="J378" s="217">
        <f>ROUND(I378*H378,2)</f>
        <v>0</v>
      </c>
      <c r="K378" s="213" t="s">
        <v>153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305</v>
      </c>
      <c r="AT378" s="12" t="s">
        <v>149</v>
      </c>
      <c r="AU378" s="12" t="s">
        <v>122</v>
      </c>
      <c r="AY378" s="12" t="s">
        <v>145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122</v>
      </c>
      <c r="BK378" s="222">
        <f>ROUND(I378*H378,2)</f>
        <v>0</v>
      </c>
      <c r="BL378" s="12" t="s">
        <v>305</v>
      </c>
      <c r="BM378" s="12" t="s">
        <v>1144</v>
      </c>
    </row>
    <row r="379" s="1" customFormat="1" ht="16.5" customHeight="1">
      <c r="B379" s="33"/>
      <c r="C379" s="211" t="s">
        <v>1145</v>
      </c>
      <c r="D379" s="211" t="s">
        <v>149</v>
      </c>
      <c r="E379" s="212" t="s">
        <v>1146</v>
      </c>
      <c r="F379" s="213" t="s">
        <v>1147</v>
      </c>
      <c r="G379" s="214" t="s">
        <v>185</v>
      </c>
      <c r="H379" s="215">
        <v>0.025000000000000001</v>
      </c>
      <c r="I379" s="216"/>
      <c r="J379" s="217">
        <f>ROUND(I379*H379,2)</f>
        <v>0</v>
      </c>
      <c r="K379" s="213" t="s">
        <v>153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AR379" s="12" t="s">
        <v>305</v>
      </c>
      <c r="AT379" s="12" t="s">
        <v>149</v>
      </c>
      <c r="AU379" s="12" t="s">
        <v>122</v>
      </c>
      <c r="AY379" s="12" t="s">
        <v>145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122</v>
      </c>
      <c r="BK379" s="222">
        <f>ROUND(I379*H379,2)</f>
        <v>0</v>
      </c>
      <c r="BL379" s="12" t="s">
        <v>305</v>
      </c>
      <c r="BM379" s="12" t="s">
        <v>1148</v>
      </c>
    </row>
    <row r="380" s="1" customFormat="1" ht="16.5" customHeight="1">
      <c r="B380" s="33"/>
      <c r="C380" s="211" t="s">
        <v>1149</v>
      </c>
      <c r="D380" s="211" t="s">
        <v>149</v>
      </c>
      <c r="E380" s="212" t="s">
        <v>1150</v>
      </c>
      <c r="F380" s="213" t="s">
        <v>1151</v>
      </c>
      <c r="G380" s="214" t="s">
        <v>185</v>
      </c>
      <c r="H380" s="215">
        <v>0.025000000000000001</v>
      </c>
      <c r="I380" s="216"/>
      <c r="J380" s="217">
        <f>ROUND(I380*H380,2)</f>
        <v>0</v>
      </c>
      <c r="K380" s="213" t="s">
        <v>153</v>
      </c>
      <c r="L380" s="38"/>
      <c r="M380" s="218" t="s">
        <v>1</v>
      </c>
      <c r="N380" s="219" t="s">
        <v>42</v>
      </c>
      <c r="O380" s="74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AR380" s="12" t="s">
        <v>305</v>
      </c>
      <c r="AT380" s="12" t="s">
        <v>149</v>
      </c>
      <c r="AU380" s="12" t="s">
        <v>122</v>
      </c>
      <c r="AY380" s="12" t="s">
        <v>145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2" t="s">
        <v>122</v>
      </c>
      <c r="BK380" s="222">
        <f>ROUND(I380*H380,2)</f>
        <v>0</v>
      </c>
      <c r="BL380" s="12" t="s">
        <v>305</v>
      </c>
      <c r="BM380" s="12" t="s">
        <v>1152</v>
      </c>
    </row>
    <row r="381" s="10" customFormat="1" ht="22.8" customHeight="1">
      <c r="B381" s="195"/>
      <c r="C381" s="196"/>
      <c r="D381" s="197" t="s">
        <v>69</v>
      </c>
      <c r="E381" s="209" t="s">
        <v>1153</v>
      </c>
      <c r="F381" s="209" t="s">
        <v>1154</v>
      </c>
      <c r="G381" s="196"/>
      <c r="H381" s="196"/>
      <c r="I381" s="199"/>
      <c r="J381" s="210">
        <f>BK381</f>
        <v>0</v>
      </c>
      <c r="K381" s="196"/>
      <c r="L381" s="201"/>
      <c r="M381" s="202"/>
      <c r="N381" s="203"/>
      <c r="O381" s="203"/>
      <c r="P381" s="204">
        <f>SUM(P382:P395)</f>
        <v>0</v>
      </c>
      <c r="Q381" s="203"/>
      <c r="R381" s="204">
        <f>SUM(R382:R395)</f>
        <v>0.44080532</v>
      </c>
      <c r="S381" s="203"/>
      <c r="T381" s="205">
        <f>SUM(T382:T395)</f>
        <v>0.14268779999999998</v>
      </c>
      <c r="AR381" s="206" t="s">
        <v>122</v>
      </c>
      <c r="AT381" s="207" t="s">
        <v>69</v>
      </c>
      <c r="AU381" s="207" t="s">
        <v>78</v>
      </c>
      <c r="AY381" s="206" t="s">
        <v>145</v>
      </c>
      <c r="BK381" s="208">
        <f>SUM(BK382:BK395)</f>
        <v>0</v>
      </c>
    </row>
    <row r="382" s="1" customFormat="1" ht="16.5" customHeight="1">
      <c r="B382" s="33"/>
      <c r="C382" s="211" t="s">
        <v>1155</v>
      </c>
      <c r="D382" s="211" t="s">
        <v>149</v>
      </c>
      <c r="E382" s="212" t="s">
        <v>1156</v>
      </c>
      <c r="F382" s="213" t="s">
        <v>1157</v>
      </c>
      <c r="G382" s="214" t="s">
        <v>159</v>
      </c>
      <c r="H382" s="215">
        <v>42.107999999999997</v>
      </c>
      <c r="I382" s="216"/>
      <c r="J382" s="217">
        <f>ROUND(I382*H382,2)</f>
        <v>0</v>
      </c>
      <c r="K382" s="213" t="s">
        <v>153</v>
      </c>
      <c r="L382" s="38"/>
      <c r="M382" s="218" t="s">
        <v>1</v>
      </c>
      <c r="N382" s="219" t="s">
        <v>42</v>
      </c>
      <c r="O382" s="74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AR382" s="12" t="s">
        <v>305</v>
      </c>
      <c r="AT382" s="12" t="s">
        <v>149</v>
      </c>
      <c r="AU382" s="12" t="s">
        <v>122</v>
      </c>
      <c r="AY382" s="12" t="s">
        <v>145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2" t="s">
        <v>122</v>
      </c>
      <c r="BK382" s="222">
        <f>ROUND(I382*H382,2)</f>
        <v>0</v>
      </c>
      <c r="BL382" s="12" t="s">
        <v>305</v>
      </c>
      <c r="BM382" s="12" t="s">
        <v>1158</v>
      </c>
    </row>
    <row r="383" s="1" customFormat="1" ht="16.5" customHeight="1">
      <c r="B383" s="33"/>
      <c r="C383" s="211" t="s">
        <v>1159</v>
      </c>
      <c r="D383" s="211" t="s">
        <v>149</v>
      </c>
      <c r="E383" s="212" t="s">
        <v>1160</v>
      </c>
      <c r="F383" s="213" t="s">
        <v>1161</v>
      </c>
      <c r="G383" s="214" t="s">
        <v>159</v>
      </c>
      <c r="H383" s="215">
        <v>42.107999999999997</v>
      </c>
      <c r="I383" s="216"/>
      <c r="J383" s="217">
        <f>ROUND(I383*H383,2)</f>
        <v>0</v>
      </c>
      <c r="K383" s="213" t="s">
        <v>153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305</v>
      </c>
      <c r="AT383" s="12" t="s">
        <v>149</v>
      </c>
      <c r="AU383" s="12" t="s">
        <v>122</v>
      </c>
      <c r="AY383" s="12" t="s">
        <v>145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122</v>
      </c>
      <c r="BK383" s="222">
        <f>ROUND(I383*H383,2)</f>
        <v>0</v>
      </c>
      <c r="BL383" s="12" t="s">
        <v>305</v>
      </c>
      <c r="BM383" s="12" t="s">
        <v>1162</v>
      </c>
    </row>
    <row r="384" s="1" customFormat="1" ht="16.5" customHeight="1">
      <c r="B384" s="33"/>
      <c r="C384" s="211" t="s">
        <v>1163</v>
      </c>
      <c r="D384" s="211" t="s">
        <v>149</v>
      </c>
      <c r="E384" s="212" t="s">
        <v>1164</v>
      </c>
      <c r="F384" s="213" t="s">
        <v>1165</v>
      </c>
      <c r="G384" s="214" t="s">
        <v>159</v>
      </c>
      <c r="H384" s="215">
        <v>84.215999999999994</v>
      </c>
      <c r="I384" s="216"/>
      <c r="J384" s="217">
        <f>ROUND(I384*H384,2)</f>
        <v>0</v>
      </c>
      <c r="K384" s="213" t="s">
        <v>153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AR384" s="12" t="s">
        <v>305</v>
      </c>
      <c r="AT384" s="12" t="s">
        <v>149</v>
      </c>
      <c r="AU384" s="12" t="s">
        <v>122</v>
      </c>
      <c r="AY384" s="12" t="s">
        <v>145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122</v>
      </c>
      <c r="BK384" s="222">
        <f>ROUND(I384*H384,2)</f>
        <v>0</v>
      </c>
      <c r="BL384" s="12" t="s">
        <v>305</v>
      </c>
      <c r="BM384" s="12" t="s">
        <v>1166</v>
      </c>
    </row>
    <row r="385" s="1" customFormat="1" ht="16.5" customHeight="1">
      <c r="B385" s="33"/>
      <c r="C385" s="211" t="s">
        <v>1167</v>
      </c>
      <c r="D385" s="211" t="s">
        <v>149</v>
      </c>
      <c r="E385" s="212" t="s">
        <v>1168</v>
      </c>
      <c r="F385" s="213" t="s">
        <v>1169</v>
      </c>
      <c r="G385" s="214" t="s">
        <v>159</v>
      </c>
      <c r="H385" s="215">
        <v>38.957000000000001</v>
      </c>
      <c r="I385" s="216"/>
      <c r="J385" s="217">
        <f>ROUND(I385*H385,2)</f>
        <v>0</v>
      </c>
      <c r="K385" s="213" t="s">
        <v>153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0.00020000000000000001</v>
      </c>
      <c r="R385" s="220">
        <f>Q385*H385</f>
        <v>0.0077914000000000004</v>
      </c>
      <c r="S385" s="220">
        <v>0</v>
      </c>
      <c r="T385" s="221">
        <f>S385*H385</f>
        <v>0</v>
      </c>
      <c r="AR385" s="12" t="s">
        <v>305</v>
      </c>
      <c r="AT385" s="12" t="s">
        <v>149</v>
      </c>
      <c r="AU385" s="12" t="s">
        <v>122</v>
      </c>
      <c r="AY385" s="12" t="s">
        <v>145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122</v>
      </c>
      <c r="BK385" s="222">
        <f>ROUND(I385*H385,2)</f>
        <v>0</v>
      </c>
      <c r="BL385" s="12" t="s">
        <v>305</v>
      </c>
      <c r="BM385" s="12" t="s">
        <v>1170</v>
      </c>
    </row>
    <row r="386" s="1" customFormat="1" ht="16.5" customHeight="1">
      <c r="B386" s="33"/>
      <c r="C386" s="211" t="s">
        <v>1171</v>
      </c>
      <c r="D386" s="211" t="s">
        <v>149</v>
      </c>
      <c r="E386" s="212" t="s">
        <v>1172</v>
      </c>
      <c r="F386" s="213" t="s">
        <v>1173</v>
      </c>
      <c r="G386" s="214" t="s">
        <v>159</v>
      </c>
      <c r="H386" s="215">
        <v>38.957000000000001</v>
      </c>
      <c r="I386" s="216"/>
      <c r="J386" s="217">
        <f>ROUND(I386*H386,2)</f>
        <v>0</v>
      </c>
      <c r="K386" s="213" t="s">
        <v>153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0.0074999999999999997</v>
      </c>
      <c r="R386" s="220">
        <f>Q386*H386</f>
        <v>0.29217749999999998</v>
      </c>
      <c r="S386" s="220">
        <v>0</v>
      </c>
      <c r="T386" s="221">
        <f>S386*H386</f>
        <v>0</v>
      </c>
      <c r="AR386" s="12" t="s">
        <v>305</v>
      </c>
      <c r="AT386" s="12" t="s">
        <v>149</v>
      </c>
      <c r="AU386" s="12" t="s">
        <v>122</v>
      </c>
      <c r="AY386" s="12" t="s">
        <v>145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122</v>
      </c>
      <c r="BK386" s="222">
        <f>ROUND(I386*H386,2)</f>
        <v>0</v>
      </c>
      <c r="BL386" s="12" t="s">
        <v>305</v>
      </c>
      <c r="BM386" s="12" t="s">
        <v>1174</v>
      </c>
    </row>
    <row r="387" s="1" customFormat="1" ht="16.5" customHeight="1">
      <c r="B387" s="33"/>
      <c r="C387" s="211" t="s">
        <v>1175</v>
      </c>
      <c r="D387" s="211" t="s">
        <v>149</v>
      </c>
      <c r="E387" s="212" t="s">
        <v>1176</v>
      </c>
      <c r="F387" s="213" t="s">
        <v>1177</v>
      </c>
      <c r="G387" s="214" t="s">
        <v>159</v>
      </c>
      <c r="H387" s="215">
        <v>42.107999999999997</v>
      </c>
      <c r="I387" s="216"/>
      <c r="J387" s="217">
        <f>ROUND(I387*H387,2)</f>
        <v>0</v>
      </c>
      <c r="K387" s="213" t="s">
        <v>153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</v>
      </c>
      <c r="R387" s="220">
        <f>Q387*H387</f>
        <v>0</v>
      </c>
      <c r="S387" s="220">
        <v>0.0030000000000000001</v>
      </c>
      <c r="T387" s="221">
        <f>S387*H387</f>
        <v>0.12632399999999999</v>
      </c>
      <c r="AR387" s="12" t="s">
        <v>305</v>
      </c>
      <c r="AT387" s="12" t="s">
        <v>149</v>
      </c>
      <c r="AU387" s="12" t="s">
        <v>122</v>
      </c>
      <c r="AY387" s="12" t="s">
        <v>145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122</v>
      </c>
      <c r="BK387" s="222">
        <f>ROUND(I387*H387,2)</f>
        <v>0</v>
      </c>
      <c r="BL387" s="12" t="s">
        <v>305</v>
      </c>
      <c r="BM387" s="12" t="s">
        <v>1178</v>
      </c>
    </row>
    <row r="388" s="1" customFormat="1" ht="16.5" customHeight="1">
      <c r="B388" s="33"/>
      <c r="C388" s="211" t="s">
        <v>1179</v>
      </c>
      <c r="D388" s="211" t="s">
        <v>149</v>
      </c>
      <c r="E388" s="212" t="s">
        <v>1180</v>
      </c>
      <c r="F388" s="213" t="s">
        <v>1181</v>
      </c>
      <c r="G388" s="214" t="s">
        <v>159</v>
      </c>
      <c r="H388" s="215">
        <v>38.957000000000001</v>
      </c>
      <c r="I388" s="216"/>
      <c r="J388" s="217">
        <f>ROUND(I388*H388,2)</f>
        <v>0</v>
      </c>
      <c r="K388" s="213" t="s">
        <v>153</v>
      </c>
      <c r="L388" s="38"/>
      <c r="M388" s="218" t="s">
        <v>1</v>
      </c>
      <c r="N388" s="219" t="s">
        <v>42</v>
      </c>
      <c r="O388" s="74"/>
      <c r="P388" s="220">
        <f>O388*H388</f>
        <v>0</v>
      </c>
      <c r="Q388" s="220">
        <v>0.00040000000000000002</v>
      </c>
      <c r="R388" s="220">
        <f>Q388*H388</f>
        <v>0.015582800000000001</v>
      </c>
      <c r="S388" s="220">
        <v>0</v>
      </c>
      <c r="T388" s="221">
        <f>S388*H388</f>
        <v>0</v>
      </c>
      <c r="AR388" s="12" t="s">
        <v>305</v>
      </c>
      <c r="AT388" s="12" t="s">
        <v>149</v>
      </c>
      <c r="AU388" s="12" t="s">
        <v>122</v>
      </c>
      <c r="AY388" s="12" t="s">
        <v>145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122</v>
      </c>
      <c r="BK388" s="222">
        <f>ROUND(I388*H388,2)</f>
        <v>0</v>
      </c>
      <c r="BL388" s="12" t="s">
        <v>305</v>
      </c>
      <c r="BM388" s="12" t="s">
        <v>1182</v>
      </c>
    </row>
    <row r="389" s="1" customFormat="1" ht="16.5" customHeight="1">
      <c r="B389" s="33"/>
      <c r="C389" s="223" t="s">
        <v>1183</v>
      </c>
      <c r="D389" s="223" t="s">
        <v>231</v>
      </c>
      <c r="E389" s="224" t="s">
        <v>1184</v>
      </c>
      <c r="F389" s="225" t="s">
        <v>1185</v>
      </c>
      <c r="G389" s="226" t="s">
        <v>159</v>
      </c>
      <c r="H389" s="227">
        <v>46.747999999999998</v>
      </c>
      <c r="I389" s="228"/>
      <c r="J389" s="229">
        <f>ROUND(I389*H389,2)</f>
        <v>0</v>
      </c>
      <c r="K389" s="225" t="s">
        <v>153</v>
      </c>
      <c r="L389" s="230"/>
      <c r="M389" s="231" t="s">
        <v>1</v>
      </c>
      <c r="N389" s="232" t="s">
        <v>42</v>
      </c>
      <c r="O389" s="74"/>
      <c r="P389" s="220">
        <f>O389*H389</f>
        <v>0</v>
      </c>
      <c r="Q389" s="220">
        <v>0.00264</v>
      </c>
      <c r="R389" s="220">
        <f>Q389*H389</f>
        <v>0.12341471999999999</v>
      </c>
      <c r="S389" s="220">
        <v>0</v>
      </c>
      <c r="T389" s="221">
        <f>S389*H389</f>
        <v>0</v>
      </c>
      <c r="AR389" s="12" t="s">
        <v>318</v>
      </c>
      <c r="AT389" s="12" t="s">
        <v>231</v>
      </c>
      <c r="AU389" s="12" t="s">
        <v>122</v>
      </c>
      <c r="AY389" s="12" t="s">
        <v>145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122</v>
      </c>
      <c r="BK389" s="222">
        <f>ROUND(I389*H389,2)</f>
        <v>0</v>
      </c>
      <c r="BL389" s="12" t="s">
        <v>305</v>
      </c>
      <c r="BM389" s="12" t="s">
        <v>1186</v>
      </c>
    </row>
    <row r="390" s="1" customFormat="1" ht="16.5" customHeight="1">
      <c r="B390" s="33"/>
      <c r="C390" s="211" t="s">
        <v>1187</v>
      </c>
      <c r="D390" s="211" t="s">
        <v>149</v>
      </c>
      <c r="E390" s="212" t="s">
        <v>1188</v>
      </c>
      <c r="F390" s="213" t="s">
        <v>1189</v>
      </c>
      <c r="G390" s="214" t="s">
        <v>168</v>
      </c>
      <c r="H390" s="215">
        <v>70</v>
      </c>
      <c r="I390" s="216"/>
      <c r="J390" s="217">
        <f>ROUND(I390*H390,2)</f>
        <v>0</v>
      </c>
      <c r="K390" s="213" t="s">
        <v>153</v>
      </c>
      <c r="L390" s="38"/>
      <c r="M390" s="218" t="s">
        <v>1</v>
      </c>
      <c r="N390" s="219" t="s">
        <v>42</v>
      </c>
      <c r="O390" s="74"/>
      <c r="P390" s="220">
        <f>O390*H390</f>
        <v>0</v>
      </c>
      <c r="Q390" s="220">
        <v>2.0000000000000002E-05</v>
      </c>
      <c r="R390" s="220">
        <f>Q390*H390</f>
        <v>0.0014000000000000002</v>
      </c>
      <c r="S390" s="220">
        <v>0</v>
      </c>
      <c r="T390" s="221">
        <f>S390*H390</f>
        <v>0</v>
      </c>
      <c r="AR390" s="12" t="s">
        <v>305</v>
      </c>
      <c r="AT390" s="12" t="s">
        <v>149</v>
      </c>
      <c r="AU390" s="12" t="s">
        <v>122</v>
      </c>
      <c r="AY390" s="12" t="s">
        <v>145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122</v>
      </c>
      <c r="BK390" s="222">
        <f>ROUND(I390*H390,2)</f>
        <v>0</v>
      </c>
      <c r="BL390" s="12" t="s">
        <v>305</v>
      </c>
      <c r="BM390" s="12" t="s">
        <v>1190</v>
      </c>
    </row>
    <row r="391" s="1" customFormat="1" ht="16.5" customHeight="1">
      <c r="B391" s="33"/>
      <c r="C391" s="211" t="s">
        <v>1191</v>
      </c>
      <c r="D391" s="211" t="s">
        <v>149</v>
      </c>
      <c r="E391" s="212" t="s">
        <v>1192</v>
      </c>
      <c r="F391" s="213" t="s">
        <v>1193</v>
      </c>
      <c r="G391" s="214" t="s">
        <v>168</v>
      </c>
      <c r="H391" s="215">
        <v>54.545999999999999</v>
      </c>
      <c r="I391" s="216"/>
      <c r="J391" s="217">
        <f>ROUND(I391*H391,2)</f>
        <v>0</v>
      </c>
      <c r="K391" s="213" t="s">
        <v>153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0</v>
      </c>
      <c r="R391" s="220">
        <f>Q391*H391</f>
        <v>0</v>
      </c>
      <c r="S391" s="220">
        <v>0.00029999999999999997</v>
      </c>
      <c r="T391" s="221">
        <f>S391*H391</f>
        <v>0.016363799999999998</v>
      </c>
      <c r="AR391" s="12" t="s">
        <v>305</v>
      </c>
      <c r="AT391" s="12" t="s">
        <v>149</v>
      </c>
      <c r="AU391" s="12" t="s">
        <v>122</v>
      </c>
      <c r="AY391" s="12" t="s">
        <v>145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122</v>
      </c>
      <c r="BK391" s="222">
        <f>ROUND(I391*H391,2)</f>
        <v>0</v>
      </c>
      <c r="BL391" s="12" t="s">
        <v>305</v>
      </c>
      <c r="BM391" s="12" t="s">
        <v>1194</v>
      </c>
    </row>
    <row r="392" s="1" customFormat="1" ht="16.5" customHeight="1">
      <c r="B392" s="33"/>
      <c r="C392" s="211" t="s">
        <v>1195</v>
      </c>
      <c r="D392" s="211" t="s">
        <v>149</v>
      </c>
      <c r="E392" s="212" t="s">
        <v>1196</v>
      </c>
      <c r="F392" s="213" t="s">
        <v>1197</v>
      </c>
      <c r="G392" s="214" t="s">
        <v>168</v>
      </c>
      <c r="H392" s="215">
        <v>43.890000000000001</v>
      </c>
      <c r="I392" s="216"/>
      <c r="J392" s="217">
        <f>ROUND(I392*H392,2)</f>
        <v>0</v>
      </c>
      <c r="K392" s="213" t="s">
        <v>153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1.0000000000000001E-05</v>
      </c>
      <c r="R392" s="220">
        <f>Q392*H392</f>
        <v>0.00043890000000000004</v>
      </c>
      <c r="S392" s="220">
        <v>0</v>
      </c>
      <c r="T392" s="221">
        <f>S392*H392</f>
        <v>0</v>
      </c>
      <c r="AR392" s="12" t="s">
        <v>305</v>
      </c>
      <c r="AT392" s="12" t="s">
        <v>149</v>
      </c>
      <c r="AU392" s="12" t="s">
        <v>122</v>
      </c>
      <c r="AY392" s="12" t="s">
        <v>145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122</v>
      </c>
      <c r="BK392" s="222">
        <f>ROUND(I392*H392,2)</f>
        <v>0</v>
      </c>
      <c r="BL392" s="12" t="s">
        <v>305</v>
      </c>
      <c r="BM392" s="12" t="s">
        <v>1198</v>
      </c>
    </row>
    <row r="393" s="1" customFormat="1" ht="16.5" customHeight="1">
      <c r="B393" s="33"/>
      <c r="C393" s="211" t="s">
        <v>1199</v>
      </c>
      <c r="D393" s="211" t="s">
        <v>149</v>
      </c>
      <c r="E393" s="212" t="s">
        <v>1200</v>
      </c>
      <c r="F393" s="213" t="s">
        <v>1201</v>
      </c>
      <c r="G393" s="214" t="s">
        <v>159</v>
      </c>
      <c r="H393" s="215">
        <v>42.107999999999997</v>
      </c>
      <c r="I393" s="216"/>
      <c r="J393" s="217">
        <f>ROUND(I393*H393,2)</f>
        <v>0</v>
      </c>
      <c r="K393" s="213" t="s">
        <v>153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AR393" s="12" t="s">
        <v>305</v>
      </c>
      <c r="AT393" s="12" t="s">
        <v>149</v>
      </c>
      <c r="AU393" s="12" t="s">
        <v>122</v>
      </c>
      <c r="AY393" s="12" t="s">
        <v>145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122</v>
      </c>
      <c r="BK393" s="222">
        <f>ROUND(I393*H393,2)</f>
        <v>0</v>
      </c>
      <c r="BL393" s="12" t="s">
        <v>305</v>
      </c>
      <c r="BM393" s="12" t="s">
        <v>1202</v>
      </c>
    </row>
    <row r="394" s="1" customFormat="1" ht="16.5" customHeight="1">
      <c r="B394" s="33"/>
      <c r="C394" s="211" t="s">
        <v>1203</v>
      </c>
      <c r="D394" s="211" t="s">
        <v>149</v>
      </c>
      <c r="E394" s="212" t="s">
        <v>1204</v>
      </c>
      <c r="F394" s="213" t="s">
        <v>1205</v>
      </c>
      <c r="G394" s="214" t="s">
        <v>185</v>
      </c>
      <c r="H394" s="215">
        <v>0.441</v>
      </c>
      <c r="I394" s="216"/>
      <c r="J394" s="217">
        <f>ROUND(I394*H394,2)</f>
        <v>0</v>
      </c>
      <c r="K394" s="213" t="s">
        <v>153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305</v>
      </c>
      <c r="AT394" s="12" t="s">
        <v>149</v>
      </c>
      <c r="AU394" s="12" t="s">
        <v>122</v>
      </c>
      <c r="AY394" s="12" t="s">
        <v>145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122</v>
      </c>
      <c r="BK394" s="222">
        <f>ROUND(I394*H394,2)</f>
        <v>0</v>
      </c>
      <c r="BL394" s="12" t="s">
        <v>305</v>
      </c>
      <c r="BM394" s="12" t="s">
        <v>1206</v>
      </c>
    </row>
    <row r="395" s="1" customFormat="1" ht="16.5" customHeight="1">
      <c r="B395" s="33"/>
      <c r="C395" s="211" t="s">
        <v>1207</v>
      </c>
      <c r="D395" s="211" t="s">
        <v>149</v>
      </c>
      <c r="E395" s="212" t="s">
        <v>1208</v>
      </c>
      <c r="F395" s="213" t="s">
        <v>1209</v>
      </c>
      <c r="G395" s="214" t="s">
        <v>185</v>
      </c>
      <c r="H395" s="215">
        <v>0.441</v>
      </c>
      <c r="I395" s="216"/>
      <c r="J395" s="217">
        <f>ROUND(I395*H395,2)</f>
        <v>0</v>
      </c>
      <c r="K395" s="213" t="s">
        <v>153</v>
      </c>
      <c r="L395" s="38"/>
      <c r="M395" s="218" t="s">
        <v>1</v>
      </c>
      <c r="N395" s="219" t="s">
        <v>42</v>
      </c>
      <c r="O395" s="74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AR395" s="12" t="s">
        <v>305</v>
      </c>
      <c r="AT395" s="12" t="s">
        <v>149</v>
      </c>
      <c r="AU395" s="12" t="s">
        <v>122</v>
      </c>
      <c r="AY395" s="12" t="s">
        <v>145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2" t="s">
        <v>122</v>
      </c>
      <c r="BK395" s="222">
        <f>ROUND(I395*H395,2)</f>
        <v>0</v>
      </c>
      <c r="BL395" s="12" t="s">
        <v>305</v>
      </c>
      <c r="BM395" s="12" t="s">
        <v>1210</v>
      </c>
    </row>
    <row r="396" s="10" customFormat="1" ht="22.8" customHeight="1">
      <c r="B396" s="195"/>
      <c r="C396" s="196"/>
      <c r="D396" s="197" t="s">
        <v>69</v>
      </c>
      <c r="E396" s="209" t="s">
        <v>1211</v>
      </c>
      <c r="F396" s="209" t="s">
        <v>1212</v>
      </c>
      <c r="G396" s="196"/>
      <c r="H396" s="196"/>
      <c r="I396" s="199"/>
      <c r="J396" s="210">
        <f>BK396</f>
        <v>0</v>
      </c>
      <c r="K396" s="196"/>
      <c r="L396" s="201"/>
      <c r="M396" s="202"/>
      <c r="N396" s="203"/>
      <c r="O396" s="203"/>
      <c r="P396" s="204">
        <f>SUM(P397:P413)</f>
        <v>0</v>
      </c>
      <c r="Q396" s="203"/>
      <c r="R396" s="204">
        <f>SUM(R397:R413)</f>
        <v>0.31723052000000002</v>
      </c>
      <c r="S396" s="203"/>
      <c r="T396" s="205">
        <f>SUM(T397:T413)</f>
        <v>0</v>
      </c>
      <c r="AR396" s="206" t="s">
        <v>122</v>
      </c>
      <c r="AT396" s="207" t="s">
        <v>69</v>
      </c>
      <c r="AU396" s="207" t="s">
        <v>78</v>
      </c>
      <c r="AY396" s="206" t="s">
        <v>145</v>
      </c>
      <c r="BK396" s="208">
        <f>SUM(BK397:BK413)</f>
        <v>0</v>
      </c>
    </row>
    <row r="397" s="1" customFormat="1" ht="16.5" customHeight="1">
      <c r="B397" s="33"/>
      <c r="C397" s="211" t="s">
        <v>1213</v>
      </c>
      <c r="D397" s="211" t="s">
        <v>149</v>
      </c>
      <c r="E397" s="212" t="s">
        <v>1214</v>
      </c>
      <c r="F397" s="213" t="s">
        <v>1215</v>
      </c>
      <c r="G397" s="214" t="s">
        <v>159</v>
      </c>
      <c r="H397" s="215">
        <v>1.974</v>
      </c>
      <c r="I397" s="216"/>
      <c r="J397" s="217">
        <f>ROUND(I397*H397,2)</f>
        <v>0</v>
      </c>
      <c r="K397" s="213" t="s">
        <v>153</v>
      </c>
      <c r="L397" s="38"/>
      <c r="M397" s="218" t="s">
        <v>1</v>
      </c>
      <c r="N397" s="219" t="s">
        <v>42</v>
      </c>
      <c r="O397" s="74"/>
      <c r="P397" s="220">
        <f>O397*H397</f>
        <v>0</v>
      </c>
      <c r="Q397" s="220">
        <v>0.0030000000000000001</v>
      </c>
      <c r="R397" s="220">
        <f>Q397*H397</f>
        <v>0.0059220000000000002</v>
      </c>
      <c r="S397" s="220">
        <v>0</v>
      </c>
      <c r="T397" s="221">
        <f>S397*H397</f>
        <v>0</v>
      </c>
      <c r="AR397" s="12" t="s">
        <v>305</v>
      </c>
      <c r="AT397" s="12" t="s">
        <v>149</v>
      </c>
      <c r="AU397" s="12" t="s">
        <v>122</v>
      </c>
      <c r="AY397" s="12" t="s">
        <v>145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122</v>
      </c>
      <c r="BK397" s="222">
        <f>ROUND(I397*H397,2)</f>
        <v>0</v>
      </c>
      <c r="BL397" s="12" t="s">
        <v>305</v>
      </c>
      <c r="BM397" s="12" t="s">
        <v>1216</v>
      </c>
    </row>
    <row r="398" s="1" customFormat="1" ht="16.5" customHeight="1">
      <c r="B398" s="33"/>
      <c r="C398" s="223" t="s">
        <v>1217</v>
      </c>
      <c r="D398" s="223" t="s">
        <v>231</v>
      </c>
      <c r="E398" s="224" t="s">
        <v>1218</v>
      </c>
      <c r="F398" s="225" t="s">
        <v>1219</v>
      </c>
      <c r="G398" s="226" t="s">
        <v>159</v>
      </c>
      <c r="H398" s="227">
        <v>2.1709999999999998</v>
      </c>
      <c r="I398" s="228"/>
      <c r="J398" s="229">
        <f>ROUND(I398*H398,2)</f>
        <v>0</v>
      </c>
      <c r="K398" s="225" t="s">
        <v>153</v>
      </c>
      <c r="L398" s="230"/>
      <c r="M398" s="231" t="s">
        <v>1</v>
      </c>
      <c r="N398" s="232" t="s">
        <v>42</v>
      </c>
      <c r="O398" s="74"/>
      <c r="P398" s="220">
        <f>O398*H398</f>
        <v>0</v>
      </c>
      <c r="Q398" s="220">
        <v>0.0097999999999999997</v>
      </c>
      <c r="R398" s="220">
        <f>Q398*H398</f>
        <v>0.021275799999999997</v>
      </c>
      <c r="S398" s="220">
        <v>0</v>
      </c>
      <c r="T398" s="221">
        <f>S398*H398</f>
        <v>0</v>
      </c>
      <c r="AR398" s="12" t="s">
        <v>318</v>
      </c>
      <c r="AT398" s="12" t="s">
        <v>231</v>
      </c>
      <c r="AU398" s="12" t="s">
        <v>122</v>
      </c>
      <c r="AY398" s="12" t="s">
        <v>145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122</v>
      </c>
      <c r="BK398" s="222">
        <f>ROUND(I398*H398,2)</f>
        <v>0</v>
      </c>
      <c r="BL398" s="12" t="s">
        <v>305</v>
      </c>
      <c r="BM398" s="12" t="s">
        <v>1220</v>
      </c>
    </row>
    <row r="399" s="1" customFormat="1" ht="16.5" customHeight="1">
      <c r="B399" s="33"/>
      <c r="C399" s="211" t="s">
        <v>1221</v>
      </c>
      <c r="D399" s="211" t="s">
        <v>149</v>
      </c>
      <c r="E399" s="212" t="s">
        <v>1222</v>
      </c>
      <c r="F399" s="213" t="s">
        <v>1223</v>
      </c>
      <c r="G399" s="214" t="s">
        <v>168</v>
      </c>
      <c r="H399" s="215">
        <v>14</v>
      </c>
      <c r="I399" s="216"/>
      <c r="J399" s="217">
        <f>ROUND(I399*H399,2)</f>
        <v>0</v>
      </c>
      <c r="K399" s="213" t="s">
        <v>153</v>
      </c>
      <c r="L399" s="38"/>
      <c r="M399" s="218" t="s">
        <v>1</v>
      </c>
      <c r="N399" s="219" t="s">
        <v>42</v>
      </c>
      <c r="O399" s="74"/>
      <c r="P399" s="220">
        <f>O399*H399</f>
        <v>0</v>
      </c>
      <c r="Q399" s="220">
        <v>0.00031</v>
      </c>
      <c r="R399" s="220">
        <f>Q399*H399</f>
        <v>0.0043400000000000001</v>
      </c>
      <c r="S399" s="220">
        <v>0</v>
      </c>
      <c r="T399" s="221">
        <f>S399*H399</f>
        <v>0</v>
      </c>
      <c r="AR399" s="12" t="s">
        <v>305</v>
      </c>
      <c r="AT399" s="12" t="s">
        <v>149</v>
      </c>
      <c r="AU399" s="12" t="s">
        <v>122</v>
      </c>
      <c r="AY399" s="12" t="s">
        <v>145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2" t="s">
        <v>122</v>
      </c>
      <c r="BK399" s="222">
        <f>ROUND(I399*H399,2)</f>
        <v>0</v>
      </c>
      <c r="BL399" s="12" t="s">
        <v>305</v>
      </c>
      <c r="BM399" s="12" t="s">
        <v>1224</v>
      </c>
    </row>
    <row r="400" s="1" customFormat="1" ht="16.5" customHeight="1">
      <c r="B400" s="33"/>
      <c r="C400" s="211" t="s">
        <v>1225</v>
      </c>
      <c r="D400" s="211" t="s">
        <v>149</v>
      </c>
      <c r="E400" s="212" t="s">
        <v>1226</v>
      </c>
      <c r="F400" s="213" t="s">
        <v>1227</v>
      </c>
      <c r="G400" s="214" t="s">
        <v>168</v>
      </c>
      <c r="H400" s="215">
        <v>2.6000000000000001</v>
      </c>
      <c r="I400" s="216"/>
      <c r="J400" s="217">
        <f>ROUND(I400*H400,2)</f>
        <v>0</v>
      </c>
      <c r="K400" s="213" t="s">
        <v>153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0.00031</v>
      </c>
      <c r="R400" s="220">
        <f>Q400*H400</f>
        <v>0.00080600000000000008</v>
      </c>
      <c r="S400" s="220">
        <v>0</v>
      </c>
      <c r="T400" s="221">
        <f>S400*H400</f>
        <v>0</v>
      </c>
      <c r="AR400" s="12" t="s">
        <v>305</v>
      </c>
      <c r="AT400" s="12" t="s">
        <v>149</v>
      </c>
      <c r="AU400" s="12" t="s">
        <v>122</v>
      </c>
      <c r="AY400" s="12" t="s">
        <v>145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122</v>
      </c>
      <c r="BK400" s="222">
        <f>ROUND(I400*H400,2)</f>
        <v>0</v>
      </c>
      <c r="BL400" s="12" t="s">
        <v>305</v>
      </c>
      <c r="BM400" s="12" t="s">
        <v>1228</v>
      </c>
    </row>
    <row r="401" s="1" customFormat="1" ht="16.5" customHeight="1">
      <c r="B401" s="33"/>
      <c r="C401" s="211" t="s">
        <v>1229</v>
      </c>
      <c r="D401" s="211" t="s">
        <v>149</v>
      </c>
      <c r="E401" s="212" t="s">
        <v>1230</v>
      </c>
      <c r="F401" s="213" t="s">
        <v>1231</v>
      </c>
      <c r="G401" s="214" t="s">
        <v>168</v>
      </c>
      <c r="H401" s="215">
        <v>8.5920000000000005</v>
      </c>
      <c r="I401" s="216"/>
      <c r="J401" s="217">
        <f>ROUND(I401*H401,2)</f>
        <v>0</v>
      </c>
      <c r="K401" s="213" t="s">
        <v>153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0.00025999999999999998</v>
      </c>
      <c r="R401" s="220">
        <f>Q401*H401</f>
        <v>0.0022339199999999999</v>
      </c>
      <c r="S401" s="220">
        <v>0</v>
      </c>
      <c r="T401" s="221">
        <f>S401*H401</f>
        <v>0</v>
      </c>
      <c r="AR401" s="12" t="s">
        <v>305</v>
      </c>
      <c r="AT401" s="12" t="s">
        <v>149</v>
      </c>
      <c r="AU401" s="12" t="s">
        <v>122</v>
      </c>
      <c r="AY401" s="12" t="s">
        <v>145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122</v>
      </c>
      <c r="BK401" s="222">
        <f>ROUND(I401*H401,2)</f>
        <v>0</v>
      </c>
      <c r="BL401" s="12" t="s">
        <v>305</v>
      </c>
      <c r="BM401" s="12" t="s">
        <v>1232</v>
      </c>
    </row>
    <row r="402" s="1" customFormat="1" ht="16.5" customHeight="1">
      <c r="B402" s="33"/>
      <c r="C402" s="211" t="s">
        <v>1233</v>
      </c>
      <c r="D402" s="211" t="s">
        <v>149</v>
      </c>
      <c r="E402" s="212" t="s">
        <v>1234</v>
      </c>
      <c r="F402" s="213" t="s">
        <v>1235</v>
      </c>
      <c r="G402" s="214" t="s">
        <v>159</v>
      </c>
      <c r="H402" s="215">
        <v>17.594000000000001</v>
      </c>
      <c r="I402" s="216"/>
      <c r="J402" s="217">
        <f>ROUND(I402*H402,2)</f>
        <v>0</v>
      </c>
      <c r="K402" s="213" t="s">
        <v>153</v>
      </c>
      <c r="L402" s="38"/>
      <c r="M402" s="218" t="s">
        <v>1</v>
      </c>
      <c r="N402" s="219" t="s">
        <v>42</v>
      </c>
      <c r="O402" s="74"/>
      <c r="P402" s="220">
        <f>O402*H402</f>
        <v>0</v>
      </c>
      <c r="Q402" s="220">
        <v>0.00029999999999999997</v>
      </c>
      <c r="R402" s="220">
        <f>Q402*H402</f>
        <v>0.0052782000000000003</v>
      </c>
      <c r="S402" s="220">
        <v>0</v>
      </c>
      <c r="T402" s="221">
        <f>S402*H402</f>
        <v>0</v>
      </c>
      <c r="AR402" s="12" t="s">
        <v>154</v>
      </c>
      <c r="AT402" s="12" t="s">
        <v>149</v>
      </c>
      <c r="AU402" s="12" t="s">
        <v>122</v>
      </c>
      <c r="AY402" s="12" t="s">
        <v>145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122</v>
      </c>
      <c r="BK402" s="222">
        <f>ROUND(I402*H402,2)</f>
        <v>0</v>
      </c>
      <c r="BL402" s="12" t="s">
        <v>154</v>
      </c>
      <c r="BM402" s="12" t="s">
        <v>1236</v>
      </c>
    </row>
    <row r="403" s="1" customFormat="1" ht="16.5" customHeight="1">
      <c r="B403" s="33"/>
      <c r="C403" s="211" t="s">
        <v>1237</v>
      </c>
      <c r="D403" s="211" t="s">
        <v>149</v>
      </c>
      <c r="E403" s="212" t="s">
        <v>1238</v>
      </c>
      <c r="F403" s="213" t="s">
        <v>1239</v>
      </c>
      <c r="G403" s="214" t="s">
        <v>159</v>
      </c>
      <c r="H403" s="215">
        <v>15.619999999999999</v>
      </c>
      <c r="I403" s="216"/>
      <c r="J403" s="217">
        <f>ROUND(I403*H403,2)</f>
        <v>0</v>
      </c>
      <c r="K403" s="213" t="s">
        <v>153</v>
      </c>
      <c r="L403" s="38"/>
      <c r="M403" s="218" t="s">
        <v>1</v>
      </c>
      <c r="N403" s="219" t="s">
        <v>42</v>
      </c>
      <c r="O403" s="74"/>
      <c r="P403" s="220">
        <f>O403*H403</f>
        <v>0</v>
      </c>
      <c r="Q403" s="220">
        <v>0.0025000000000000001</v>
      </c>
      <c r="R403" s="220">
        <f>Q403*H403</f>
        <v>0.039050000000000001</v>
      </c>
      <c r="S403" s="220">
        <v>0</v>
      </c>
      <c r="T403" s="221">
        <f>S403*H403</f>
        <v>0</v>
      </c>
      <c r="AR403" s="12" t="s">
        <v>154</v>
      </c>
      <c r="AT403" s="12" t="s">
        <v>149</v>
      </c>
      <c r="AU403" s="12" t="s">
        <v>122</v>
      </c>
      <c r="AY403" s="12" t="s">
        <v>145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122</v>
      </c>
      <c r="BK403" s="222">
        <f>ROUND(I403*H403,2)</f>
        <v>0</v>
      </c>
      <c r="BL403" s="12" t="s">
        <v>154</v>
      </c>
      <c r="BM403" s="12" t="s">
        <v>324</v>
      </c>
    </row>
    <row r="404" s="1" customFormat="1" ht="16.5" customHeight="1">
      <c r="B404" s="33"/>
      <c r="C404" s="223" t="s">
        <v>1240</v>
      </c>
      <c r="D404" s="223" t="s">
        <v>231</v>
      </c>
      <c r="E404" s="224" t="s">
        <v>1241</v>
      </c>
      <c r="F404" s="225" t="s">
        <v>1242</v>
      </c>
      <c r="G404" s="226" t="s">
        <v>159</v>
      </c>
      <c r="H404" s="227">
        <v>17.181999999999999</v>
      </c>
      <c r="I404" s="228"/>
      <c r="J404" s="229">
        <f>ROUND(I404*H404,2)</f>
        <v>0</v>
      </c>
      <c r="K404" s="225" t="s">
        <v>153</v>
      </c>
      <c r="L404" s="230"/>
      <c r="M404" s="231" t="s">
        <v>1</v>
      </c>
      <c r="N404" s="232" t="s">
        <v>42</v>
      </c>
      <c r="O404" s="74"/>
      <c r="P404" s="220">
        <f>O404*H404</f>
        <v>0</v>
      </c>
      <c r="Q404" s="220">
        <v>0.0138</v>
      </c>
      <c r="R404" s="220">
        <f>Q404*H404</f>
        <v>0.23711159999999998</v>
      </c>
      <c r="S404" s="220">
        <v>0</v>
      </c>
      <c r="T404" s="221">
        <f>S404*H404</f>
        <v>0</v>
      </c>
      <c r="AR404" s="12" t="s">
        <v>318</v>
      </c>
      <c r="AT404" s="12" t="s">
        <v>231</v>
      </c>
      <c r="AU404" s="12" t="s">
        <v>122</v>
      </c>
      <c r="AY404" s="12" t="s">
        <v>145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122</v>
      </c>
      <c r="BK404" s="222">
        <f>ROUND(I404*H404,2)</f>
        <v>0</v>
      </c>
      <c r="BL404" s="12" t="s">
        <v>305</v>
      </c>
      <c r="BM404" s="12" t="s">
        <v>1243</v>
      </c>
    </row>
    <row r="405" s="1" customFormat="1" ht="16.5" customHeight="1">
      <c r="B405" s="33"/>
      <c r="C405" s="211" t="s">
        <v>1244</v>
      </c>
      <c r="D405" s="211" t="s">
        <v>149</v>
      </c>
      <c r="E405" s="212" t="s">
        <v>1245</v>
      </c>
      <c r="F405" s="213" t="s">
        <v>1246</v>
      </c>
      <c r="G405" s="214" t="s">
        <v>159</v>
      </c>
      <c r="H405" s="215">
        <v>17.594000000000001</v>
      </c>
      <c r="I405" s="216"/>
      <c r="J405" s="217">
        <f>ROUND(I405*H405,2)</f>
        <v>0</v>
      </c>
      <c r="K405" s="213" t="s">
        <v>153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154</v>
      </c>
      <c r="AT405" s="12" t="s">
        <v>149</v>
      </c>
      <c r="AU405" s="12" t="s">
        <v>122</v>
      </c>
      <c r="AY405" s="12" t="s">
        <v>145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122</v>
      </c>
      <c r="BK405" s="222">
        <f>ROUND(I405*H405,2)</f>
        <v>0</v>
      </c>
      <c r="BL405" s="12" t="s">
        <v>154</v>
      </c>
      <c r="BM405" s="12" t="s">
        <v>332</v>
      </c>
    </row>
    <row r="406" s="1" customFormat="1" ht="16.5" customHeight="1">
      <c r="B406" s="33"/>
      <c r="C406" s="211" t="s">
        <v>1247</v>
      </c>
      <c r="D406" s="211" t="s">
        <v>149</v>
      </c>
      <c r="E406" s="212" t="s">
        <v>1248</v>
      </c>
      <c r="F406" s="213" t="s">
        <v>1249</v>
      </c>
      <c r="G406" s="214" t="s">
        <v>152</v>
      </c>
      <c r="H406" s="215">
        <v>1</v>
      </c>
      <c r="I406" s="216"/>
      <c r="J406" s="217">
        <f>ROUND(I406*H406,2)</f>
        <v>0</v>
      </c>
      <c r="K406" s="213" t="s">
        <v>153</v>
      </c>
      <c r="L406" s="38"/>
      <c r="M406" s="218" t="s">
        <v>1</v>
      </c>
      <c r="N406" s="219" t="s">
        <v>42</v>
      </c>
      <c r="O406" s="74"/>
      <c r="P406" s="220">
        <f>O406*H406</f>
        <v>0</v>
      </c>
      <c r="Q406" s="220">
        <v>0</v>
      </c>
      <c r="R406" s="220">
        <f>Q406*H406</f>
        <v>0</v>
      </c>
      <c r="S406" s="220">
        <v>0</v>
      </c>
      <c r="T406" s="221">
        <f>S406*H406</f>
        <v>0</v>
      </c>
      <c r="AR406" s="12" t="s">
        <v>305</v>
      </c>
      <c r="AT406" s="12" t="s">
        <v>149</v>
      </c>
      <c r="AU406" s="12" t="s">
        <v>122</v>
      </c>
      <c r="AY406" s="12" t="s">
        <v>145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122</v>
      </c>
      <c r="BK406" s="222">
        <f>ROUND(I406*H406,2)</f>
        <v>0</v>
      </c>
      <c r="BL406" s="12" t="s">
        <v>305</v>
      </c>
      <c r="BM406" s="12" t="s">
        <v>1250</v>
      </c>
    </row>
    <row r="407" s="1" customFormat="1" ht="16.5" customHeight="1">
      <c r="B407" s="33"/>
      <c r="C407" s="223" t="s">
        <v>1251</v>
      </c>
      <c r="D407" s="223" t="s">
        <v>231</v>
      </c>
      <c r="E407" s="224" t="s">
        <v>1252</v>
      </c>
      <c r="F407" s="225" t="s">
        <v>1253</v>
      </c>
      <c r="G407" s="226" t="s">
        <v>152</v>
      </c>
      <c r="H407" s="227">
        <v>1</v>
      </c>
      <c r="I407" s="228"/>
      <c r="J407" s="229">
        <f>ROUND(I407*H407,2)</f>
        <v>0</v>
      </c>
      <c r="K407" s="225" t="s">
        <v>153</v>
      </c>
      <c r="L407" s="230"/>
      <c r="M407" s="231" t="s">
        <v>1</v>
      </c>
      <c r="N407" s="232" t="s">
        <v>42</v>
      </c>
      <c r="O407" s="74"/>
      <c r="P407" s="220">
        <f>O407*H407</f>
        <v>0</v>
      </c>
      <c r="Q407" s="220">
        <v>0.00106</v>
      </c>
      <c r="R407" s="220">
        <f>Q407*H407</f>
        <v>0.00106</v>
      </c>
      <c r="S407" s="220">
        <v>0</v>
      </c>
      <c r="T407" s="221">
        <f>S407*H407</f>
        <v>0</v>
      </c>
      <c r="AR407" s="12" t="s">
        <v>318</v>
      </c>
      <c r="AT407" s="12" t="s">
        <v>231</v>
      </c>
      <c r="AU407" s="12" t="s">
        <v>122</v>
      </c>
      <c r="AY407" s="12" t="s">
        <v>145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122</v>
      </c>
      <c r="BK407" s="222">
        <f>ROUND(I407*H407,2)</f>
        <v>0</v>
      </c>
      <c r="BL407" s="12" t="s">
        <v>305</v>
      </c>
      <c r="BM407" s="12" t="s">
        <v>1254</v>
      </c>
    </row>
    <row r="408" s="1" customFormat="1" ht="16.5" customHeight="1">
      <c r="B408" s="33"/>
      <c r="C408" s="211" t="s">
        <v>1255</v>
      </c>
      <c r="D408" s="211" t="s">
        <v>149</v>
      </c>
      <c r="E408" s="212" t="s">
        <v>1256</v>
      </c>
      <c r="F408" s="213" t="s">
        <v>1257</v>
      </c>
      <c r="G408" s="214" t="s">
        <v>168</v>
      </c>
      <c r="H408" s="215">
        <v>5.0999999999999996</v>
      </c>
      <c r="I408" s="216"/>
      <c r="J408" s="217">
        <f>ROUND(I408*H408,2)</f>
        <v>0</v>
      </c>
      <c r="K408" s="213" t="s">
        <v>153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3.0000000000000001E-05</v>
      </c>
      <c r="R408" s="220">
        <f>Q408*H408</f>
        <v>0.00015300000000000001</v>
      </c>
      <c r="S408" s="220">
        <v>0</v>
      </c>
      <c r="T408" s="221">
        <f>S408*H408</f>
        <v>0</v>
      </c>
      <c r="AR408" s="12" t="s">
        <v>305</v>
      </c>
      <c r="AT408" s="12" t="s">
        <v>149</v>
      </c>
      <c r="AU408" s="12" t="s">
        <v>122</v>
      </c>
      <c r="AY408" s="12" t="s">
        <v>145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122</v>
      </c>
      <c r="BK408" s="222">
        <f>ROUND(I408*H408,2)</f>
        <v>0</v>
      </c>
      <c r="BL408" s="12" t="s">
        <v>305</v>
      </c>
      <c r="BM408" s="12" t="s">
        <v>1258</v>
      </c>
    </row>
    <row r="409" s="1" customFormat="1" ht="16.5" customHeight="1">
      <c r="B409" s="33"/>
      <c r="C409" s="211" t="s">
        <v>1259</v>
      </c>
      <c r="D409" s="211" t="s">
        <v>149</v>
      </c>
      <c r="E409" s="212" t="s">
        <v>1260</v>
      </c>
      <c r="F409" s="213" t="s">
        <v>1261</v>
      </c>
      <c r="G409" s="214" t="s">
        <v>152</v>
      </c>
      <c r="H409" s="215">
        <v>7</v>
      </c>
      <c r="I409" s="216"/>
      <c r="J409" s="217">
        <f>ROUND(I409*H409,2)</f>
        <v>0</v>
      </c>
      <c r="K409" s="213" t="s">
        <v>153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AR409" s="12" t="s">
        <v>305</v>
      </c>
      <c r="AT409" s="12" t="s">
        <v>149</v>
      </c>
      <c r="AU409" s="12" t="s">
        <v>122</v>
      </c>
      <c r="AY409" s="12" t="s">
        <v>145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122</v>
      </c>
      <c r="BK409" s="222">
        <f>ROUND(I409*H409,2)</f>
        <v>0</v>
      </c>
      <c r="BL409" s="12" t="s">
        <v>305</v>
      </c>
      <c r="BM409" s="12" t="s">
        <v>1262</v>
      </c>
    </row>
    <row r="410" s="1" customFormat="1" ht="16.5" customHeight="1">
      <c r="B410" s="33"/>
      <c r="C410" s="211" t="s">
        <v>1263</v>
      </c>
      <c r="D410" s="211" t="s">
        <v>149</v>
      </c>
      <c r="E410" s="212" t="s">
        <v>1264</v>
      </c>
      <c r="F410" s="213" t="s">
        <v>1265</v>
      </c>
      <c r="G410" s="214" t="s">
        <v>152</v>
      </c>
      <c r="H410" s="215">
        <v>1</v>
      </c>
      <c r="I410" s="216"/>
      <c r="J410" s="217">
        <f>ROUND(I410*H410,2)</f>
        <v>0</v>
      </c>
      <c r="K410" s="213" t="s">
        <v>153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AR410" s="12" t="s">
        <v>305</v>
      </c>
      <c r="AT410" s="12" t="s">
        <v>149</v>
      </c>
      <c r="AU410" s="12" t="s">
        <v>122</v>
      </c>
      <c r="AY410" s="12" t="s">
        <v>145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122</v>
      </c>
      <c r="BK410" s="222">
        <f>ROUND(I410*H410,2)</f>
        <v>0</v>
      </c>
      <c r="BL410" s="12" t="s">
        <v>305</v>
      </c>
      <c r="BM410" s="12" t="s">
        <v>1266</v>
      </c>
    </row>
    <row r="411" s="1" customFormat="1" ht="16.5" customHeight="1">
      <c r="B411" s="33"/>
      <c r="C411" s="211" t="s">
        <v>1267</v>
      </c>
      <c r="D411" s="211" t="s">
        <v>149</v>
      </c>
      <c r="E411" s="212" t="s">
        <v>1268</v>
      </c>
      <c r="F411" s="213" t="s">
        <v>1269</v>
      </c>
      <c r="G411" s="214" t="s">
        <v>152</v>
      </c>
      <c r="H411" s="215">
        <v>20</v>
      </c>
      <c r="I411" s="216"/>
      <c r="J411" s="217">
        <f>ROUND(I411*H411,2)</f>
        <v>0</v>
      </c>
      <c r="K411" s="213" t="s">
        <v>153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305</v>
      </c>
      <c r="AT411" s="12" t="s">
        <v>149</v>
      </c>
      <c r="AU411" s="12" t="s">
        <v>122</v>
      </c>
      <c r="AY411" s="12" t="s">
        <v>145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122</v>
      </c>
      <c r="BK411" s="222">
        <f>ROUND(I411*H411,2)</f>
        <v>0</v>
      </c>
      <c r="BL411" s="12" t="s">
        <v>305</v>
      </c>
      <c r="BM411" s="12" t="s">
        <v>1270</v>
      </c>
    </row>
    <row r="412" s="1" customFormat="1" ht="16.5" customHeight="1">
      <c r="B412" s="33"/>
      <c r="C412" s="211" t="s">
        <v>1271</v>
      </c>
      <c r="D412" s="211" t="s">
        <v>149</v>
      </c>
      <c r="E412" s="212" t="s">
        <v>1272</v>
      </c>
      <c r="F412" s="213" t="s">
        <v>1273</v>
      </c>
      <c r="G412" s="214" t="s">
        <v>185</v>
      </c>
      <c r="H412" s="215">
        <v>0.27300000000000002</v>
      </c>
      <c r="I412" s="216"/>
      <c r="J412" s="217">
        <f>ROUND(I412*H412,2)</f>
        <v>0</v>
      </c>
      <c r="K412" s="213" t="s">
        <v>153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305</v>
      </c>
      <c r="AT412" s="12" t="s">
        <v>149</v>
      </c>
      <c r="AU412" s="12" t="s">
        <v>122</v>
      </c>
      <c r="AY412" s="12" t="s">
        <v>145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122</v>
      </c>
      <c r="BK412" s="222">
        <f>ROUND(I412*H412,2)</f>
        <v>0</v>
      </c>
      <c r="BL412" s="12" t="s">
        <v>305</v>
      </c>
      <c r="BM412" s="12" t="s">
        <v>1274</v>
      </c>
    </row>
    <row r="413" s="1" customFormat="1" ht="16.5" customHeight="1">
      <c r="B413" s="33"/>
      <c r="C413" s="211" t="s">
        <v>1275</v>
      </c>
      <c r="D413" s="211" t="s">
        <v>149</v>
      </c>
      <c r="E413" s="212" t="s">
        <v>1276</v>
      </c>
      <c r="F413" s="213" t="s">
        <v>1277</v>
      </c>
      <c r="G413" s="214" t="s">
        <v>185</v>
      </c>
      <c r="H413" s="215">
        <v>0.27300000000000002</v>
      </c>
      <c r="I413" s="216"/>
      <c r="J413" s="217">
        <f>ROUND(I413*H413,2)</f>
        <v>0</v>
      </c>
      <c r="K413" s="213" t="s">
        <v>153</v>
      </c>
      <c r="L413" s="38"/>
      <c r="M413" s="218" t="s">
        <v>1</v>
      </c>
      <c r="N413" s="219" t="s">
        <v>42</v>
      </c>
      <c r="O413" s="74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AR413" s="12" t="s">
        <v>305</v>
      </c>
      <c r="AT413" s="12" t="s">
        <v>149</v>
      </c>
      <c r="AU413" s="12" t="s">
        <v>122</v>
      </c>
      <c r="AY413" s="12" t="s">
        <v>145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2" t="s">
        <v>122</v>
      </c>
      <c r="BK413" s="222">
        <f>ROUND(I413*H413,2)</f>
        <v>0</v>
      </c>
      <c r="BL413" s="12" t="s">
        <v>305</v>
      </c>
      <c r="BM413" s="12" t="s">
        <v>1278</v>
      </c>
    </row>
    <row r="414" s="10" customFormat="1" ht="22.8" customHeight="1">
      <c r="B414" s="195"/>
      <c r="C414" s="196"/>
      <c r="D414" s="197" t="s">
        <v>69</v>
      </c>
      <c r="E414" s="209" t="s">
        <v>1279</v>
      </c>
      <c r="F414" s="209" t="s">
        <v>1280</v>
      </c>
      <c r="G414" s="196"/>
      <c r="H414" s="196"/>
      <c r="I414" s="199"/>
      <c r="J414" s="210">
        <f>BK414</f>
        <v>0</v>
      </c>
      <c r="K414" s="196"/>
      <c r="L414" s="201"/>
      <c r="M414" s="202"/>
      <c r="N414" s="203"/>
      <c r="O414" s="203"/>
      <c r="P414" s="204">
        <f>SUM(P415:P432)</f>
        <v>0</v>
      </c>
      <c r="Q414" s="203"/>
      <c r="R414" s="204">
        <f>SUM(R415:R432)</f>
        <v>0.0067760999999999993</v>
      </c>
      <c r="S414" s="203"/>
      <c r="T414" s="205">
        <f>SUM(T415:T432)</f>
        <v>0</v>
      </c>
      <c r="AR414" s="206" t="s">
        <v>122</v>
      </c>
      <c r="AT414" s="207" t="s">
        <v>69</v>
      </c>
      <c r="AU414" s="207" t="s">
        <v>78</v>
      </c>
      <c r="AY414" s="206" t="s">
        <v>145</v>
      </c>
      <c r="BK414" s="208">
        <f>SUM(BK415:BK432)</f>
        <v>0</v>
      </c>
    </row>
    <row r="415" s="1" customFormat="1" ht="16.5" customHeight="1">
      <c r="B415" s="33"/>
      <c r="C415" s="211" t="s">
        <v>1092</v>
      </c>
      <c r="D415" s="211" t="s">
        <v>149</v>
      </c>
      <c r="E415" s="212" t="s">
        <v>1281</v>
      </c>
      <c r="F415" s="213" t="s">
        <v>1282</v>
      </c>
      <c r="G415" s="214" t="s">
        <v>152</v>
      </c>
      <c r="H415" s="215">
        <v>1</v>
      </c>
      <c r="I415" s="216"/>
      <c r="J415" s="217">
        <f>ROUND(I415*H415,2)</f>
        <v>0</v>
      </c>
      <c r="K415" s="213" t="s">
        <v>153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0</v>
      </c>
      <c r="R415" s="220">
        <f>Q415*H415</f>
        <v>0</v>
      </c>
      <c r="S415" s="220">
        <v>0</v>
      </c>
      <c r="T415" s="221">
        <f>S415*H415</f>
        <v>0</v>
      </c>
      <c r="AR415" s="12" t="s">
        <v>305</v>
      </c>
      <c r="AT415" s="12" t="s">
        <v>149</v>
      </c>
      <c r="AU415" s="12" t="s">
        <v>122</v>
      </c>
      <c r="AY415" s="12" t="s">
        <v>145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122</v>
      </c>
      <c r="BK415" s="222">
        <f>ROUND(I415*H415,2)</f>
        <v>0</v>
      </c>
      <c r="BL415" s="12" t="s">
        <v>305</v>
      </c>
      <c r="BM415" s="12" t="s">
        <v>1283</v>
      </c>
    </row>
    <row r="416" s="1" customFormat="1" ht="16.5" customHeight="1">
      <c r="B416" s="33"/>
      <c r="C416" s="211" t="s">
        <v>1284</v>
      </c>
      <c r="D416" s="211" t="s">
        <v>149</v>
      </c>
      <c r="E416" s="212" t="s">
        <v>1285</v>
      </c>
      <c r="F416" s="213" t="s">
        <v>1286</v>
      </c>
      <c r="G416" s="214" t="s">
        <v>159</v>
      </c>
      <c r="H416" s="215">
        <v>3.75</v>
      </c>
      <c r="I416" s="216"/>
      <c r="J416" s="217">
        <f>ROUND(I416*H416,2)</f>
        <v>0</v>
      </c>
      <c r="K416" s="213" t="s">
        <v>153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2.0000000000000002E-05</v>
      </c>
      <c r="R416" s="220">
        <f>Q416*H416</f>
        <v>7.5000000000000007E-05</v>
      </c>
      <c r="S416" s="220">
        <v>0</v>
      </c>
      <c r="T416" s="221">
        <f>S416*H416</f>
        <v>0</v>
      </c>
      <c r="AR416" s="12" t="s">
        <v>305</v>
      </c>
      <c r="AT416" s="12" t="s">
        <v>149</v>
      </c>
      <c r="AU416" s="12" t="s">
        <v>122</v>
      </c>
      <c r="AY416" s="12" t="s">
        <v>145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122</v>
      </c>
      <c r="BK416" s="222">
        <f>ROUND(I416*H416,2)</f>
        <v>0</v>
      </c>
      <c r="BL416" s="12" t="s">
        <v>305</v>
      </c>
      <c r="BM416" s="12" t="s">
        <v>1287</v>
      </c>
    </row>
    <row r="417" s="1" customFormat="1" ht="16.5" customHeight="1">
      <c r="B417" s="33"/>
      <c r="C417" s="211" t="s">
        <v>1288</v>
      </c>
      <c r="D417" s="211" t="s">
        <v>149</v>
      </c>
      <c r="E417" s="212" t="s">
        <v>1289</v>
      </c>
      <c r="F417" s="213" t="s">
        <v>1290</v>
      </c>
      <c r="G417" s="214" t="s">
        <v>159</v>
      </c>
      <c r="H417" s="215">
        <v>6.25</v>
      </c>
      <c r="I417" s="216"/>
      <c r="J417" s="217">
        <f>ROUND(I417*H417,2)</f>
        <v>0</v>
      </c>
      <c r="K417" s="213" t="s">
        <v>153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0.00013999999999999999</v>
      </c>
      <c r="R417" s="220">
        <f>Q417*H417</f>
        <v>0.00087499999999999991</v>
      </c>
      <c r="S417" s="220">
        <v>0</v>
      </c>
      <c r="T417" s="221">
        <f>S417*H417</f>
        <v>0</v>
      </c>
      <c r="AR417" s="12" t="s">
        <v>305</v>
      </c>
      <c r="AT417" s="12" t="s">
        <v>149</v>
      </c>
      <c r="AU417" s="12" t="s">
        <v>122</v>
      </c>
      <c r="AY417" s="12" t="s">
        <v>145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122</v>
      </c>
      <c r="BK417" s="222">
        <f>ROUND(I417*H417,2)</f>
        <v>0</v>
      </c>
      <c r="BL417" s="12" t="s">
        <v>305</v>
      </c>
      <c r="BM417" s="12" t="s">
        <v>1291</v>
      </c>
    </row>
    <row r="418" s="1" customFormat="1" ht="16.5" customHeight="1">
      <c r="B418" s="33"/>
      <c r="C418" s="211" t="s">
        <v>1292</v>
      </c>
      <c r="D418" s="211" t="s">
        <v>149</v>
      </c>
      <c r="E418" s="212" t="s">
        <v>1293</v>
      </c>
      <c r="F418" s="213" t="s">
        <v>1294</v>
      </c>
      <c r="G418" s="214" t="s">
        <v>159</v>
      </c>
      <c r="H418" s="215">
        <v>6.25</v>
      </c>
      <c r="I418" s="216"/>
      <c r="J418" s="217">
        <f>ROUND(I418*H418,2)</f>
        <v>0</v>
      </c>
      <c r="K418" s="213" t="s">
        <v>153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</v>
      </c>
      <c r="R418" s="220">
        <f>Q418*H418</f>
        <v>0.00075000000000000002</v>
      </c>
      <c r="S418" s="220">
        <v>0</v>
      </c>
      <c r="T418" s="221">
        <f>S418*H418</f>
        <v>0</v>
      </c>
      <c r="AR418" s="12" t="s">
        <v>305</v>
      </c>
      <c r="AT418" s="12" t="s">
        <v>149</v>
      </c>
      <c r="AU418" s="12" t="s">
        <v>122</v>
      </c>
      <c r="AY418" s="12" t="s">
        <v>145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122</v>
      </c>
      <c r="BK418" s="222">
        <f>ROUND(I418*H418,2)</f>
        <v>0</v>
      </c>
      <c r="BL418" s="12" t="s">
        <v>305</v>
      </c>
      <c r="BM418" s="12" t="s">
        <v>1295</v>
      </c>
    </row>
    <row r="419" s="1" customFormat="1" ht="16.5" customHeight="1">
      <c r="B419" s="33"/>
      <c r="C419" s="211" t="s">
        <v>1296</v>
      </c>
      <c r="D419" s="211" t="s">
        <v>149</v>
      </c>
      <c r="E419" s="212" t="s">
        <v>1297</v>
      </c>
      <c r="F419" s="213" t="s">
        <v>1298</v>
      </c>
      <c r="G419" s="214" t="s">
        <v>159</v>
      </c>
      <c r="H419" s="215">
        <v>6.25</v>
      </c>
      <c r="I419" s="216"/>
      <c r="J419" s="217">
        <f>ROUND(I419*H419,2)</f>
        <v>0</v>
      </c>
      <c r="K419" s="213" t="s">
        <v>153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0.00012</v>
      </c>
      <c r="R419" s="220">
        <f>Q419*H419</f>
        <v>0.00075000000000000002</v>
      </c>
      <c r="S419" s="220">
        <v>0</v>
      </c>
      <c r="T419" s="221">
        <f>S419*H419</f>
        <v>0</v>
      </c>
      <c r="AR419" s="12" t="s">
        <v>305</v>
      </c>
      <c r="AT419" s="12" t="s">
        <v>149</v>
      </c>
      <c r="AU419" s="12" t="s">
        <v>122</v>
      </c>
      <c r="AY419" s="12" t="s">
        <v>145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122</v>
      </c>
      <c r="BK419" s="222">
        <f>ROUND(I419*H419,2)</f>
        <v>0</v>
      </c>
      <c r="BL419" s="12" t="s">
        <v>305</v>
      </c>
      <c r="BM419" s="12" t="s">
        <v>1299</v>
      </c>
    </row>
    <row r="420" s="1" customFormat="1" ht="16.5" customHeight="1">
      <c r="B420" s="33"/>
      <c r="C420" s="211" t="s">
        <v>1300</v>
      </c>
      <c r="D420" s="211" t="s">
        <v>149</v>
      </c>
      <c r="E420" s="212" t="s">
        <v>1301</v>
      </c>
      <c r="F420" s="213" t="s">
        <v>1302</v>
      </c>
      <c r="G420" s="214" t="s">
        <v>159</v>
      </c>
      <c r="H420" s="215">
        <v>3.75</v>
      </c>
      <c r="I420" s="216"/>
      <c r="J420" s="217">
        <f>ROUND(I420*H420,2)</f>
        <v>0</v>
      </c>
      <c r="K420" s="213" t="s">
        <v>153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3.0000000000000001E-05</v>
      </c>
      <c r="R420" s="220">
        <f>Q420*H420</f>
        <v>0.0001125</v>
      </c>
      <c r="S420" s="220">
        <v>0</v>
      </c>
      <c r="T420" s="221">
        <f>S420*H420</f>
        <v>0</v>
      </c>
      <c r="AR420" s="12" t="s">
        <v>154</v>
      </c>
      <c r="AT420" s="12" t="s">
        <v>149</v>
      </c>
      <c r="AU420" s="12" t="s">
        <v>122</v>
      </c>
      <c r="AY420" s="12" t="s">
        <v>145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122</v>
      </c>
      <c r="BK420" s="222">
        <f>ROUND(I420*H420,2)</f>
        <v>0</v>
      </c>
      <c r="BL420" s="12" t="s">
        <v>154</v>
      </c>
      <c r="BM420" s="12" t="s">
        <v>358</v>
      </c>
    </row>
    <row r="421" s="1" customFormat="1" ht="16.5" customHeight="1">
      <c r="B421" s="33"/>
      <c r="C421" s="211" t="s">
        <v>1303</v>
      </c>
      <c r="D421" s="211" t="s">
        <v>149</v>
      </c>
      <c r="E421" s="212" t="s">
        <v>1304</v>
      </c>
      <c r="F421" s="213" t="s">
        <v>1305</v>
      </c>
      <c r="G421" s="214" t="s">
        <v>159</v>
      </c>
      <c r="H421" s="215">
        <v>4.0800000000000001</v>
      </c>
      <c r="I421" s="216"/>
      <c r="J421" s="217">
        <f>ROUND(I421*H421,2)</f>
        <v>0</v>
      </c>
      <c r="K421" s="213" t="s">
        <v>153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9.0000000000000006E-05</v>
      </c>
      <c r="R421" s="220">
        <f>Q421*H421</f>
        <v>0.00036720000000000004</v>
      </c>
      <c r="S421" s="220">
        <v>0</v>
      </c>
      <c r="T421" s="221">
        <f>S421*H421</f>
        <v>0</v>
      </c>
      <c r="AR421" s="12" t="s">
        <v>305</v>
      </c>
      <c r="AT421" s="12" t="s">
        <v>149</v>
      </c>
      <c r="AU421" s="12" t="s">
        <v>122</v>
      </c>
      <c r="AY421" s="12" t="s">
        <v>145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122</v>
      </c>
      <c r="BK421" s="222">
        <f>ROUND(I421*H421,2)</f>
        <v>0</v>
      </c>
      <c r="BL421" s="12" t="s">
        <v>305</v>
      </c>
      <c r="BM421" s="12" t="s">
        <v>1306</v>
      </c>
    </row>
    <row r="422" s="1" customFormat="1" ht="16.5" customHeight="1">
      <c r="B422" s="33"/>
      <c r="C422" s="211" t="s">
        <v>1307</v>
      </c>
      <c r="D422" s="211" t="s">
        <v>149</v>
      </c>
      <c r="E422" s="212" t="s">
        <v>1308</v>
      </c>
      <c r="F422" s="213" t="s">
        <v>1309</v>
      </c>
      <c r="G422" s="214" t="s">
        <v>159</v>
      </c>
      <c r="H422" s="215">
        <v>4.0800000000000001</v>
      </c>
      <c r="I422" s="216"/>
      <c r="J422" s="217">
        <f>ROUND(I422*H422,2)</f>
        <v>0</v>
      </c>
      <c r="K422" s="213" t="s">
        <v>153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9.0000000000000006E-05</v>
      </c>
      <c r="R422" s="220">
        <f>Q422*H422</f>
        <v>0.00036720000000000004</v>
      </c>
      <c r="S422" s="220">
        <v>0</v>
      </c>
      <c r="T422" s="221">
        <f>S422*H422</f>
        <v>0</v>
      </c>
      <c r="AR422" s="12" t="s">
        <v>305</v>
      </c>
      <c r="AT422" s="12" t="s">
        <v>149</v>
      </c>
      <c r="AU422" s="12" t="s">
        <v>122</v>
      </c>
      <c r="AY422" s="12" t="s">
        <v>145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122</v>
      </c>
      <c r="BK422" s="222">
        <f>ROUND(I422*H422,2)</f>
        <v>0</v>
      </c>
      <c r="BL422" s="12" t="s">
        <v>305</v>
      </c>
      <c r="BM422" s="12" t="s">
        <v>1310</v>
      </c>
    </row>
    <row r="423" s="1" customFormat="1" ht="16.5" customHeight="1">
      <c r="B423" s="33"/>
      <c r="C423" s="211" t="s">
        <v>1311</v>
      </c>
      <c r="D423" s="211" t="s">
        <v>149</v>
      </c>
      <c r="E423" s="212" t="s">
        <v>1312</v>
      </c>
      <c r="F423" s="213" t="s">
        <v>1313</v>
      </c>
      <c r="G423" s="214" t="s">
        <v>168</v>
      </c>
      <c r="H423" s="215">
        <v>6.2000000000000002</v>
      </c>
      <c r="I423" s="216"/>
      <c r="J423" s="217">
        <f>ROUND(I423*H423,2)</f>
        <v>0</v>
      </c>
      <c r="K423" s="213" t="s">
        <v>153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1.0000000000000001E-05</v>
      </c>
      <c r="R423" s="220">
        <f>Q423*H423</f>
        <v>6.2000000000000003E-05</v>
      </c>
      <c r="S423" s="220">
        <v>0</v>
      </c>
      <c r="T423" s="221">
        <f>S423*H423</f>
        <v>0</v>
      </c>
      <c r="AR423" s="12" t="s">
        <v>305</v>
      </c>
      <c r="AT423" s="12" t="s">
        <v>149</v>
      </c>
      <c r="AU423" s="12" t="s">
        <v>122</v>
      </c>
      <c r="AY423" s="12" t="s">
        <v>145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122</v>
      </c>
      <c r="BK423" s="222">
        <f>ROUND(I423*H423,2)</f>
        <v>0</v>
      </c>
      <c r="BL423" s="12" t="s">
        <v>305</v>
      </c>
      <c r="BM423" s="12" t="s">
        <v>1314</v>
      </c>
    </row>
    <row r="424" s="1" customFormat="1" ht="16.5" customHeight="1">
      <c r="B424" s="33"/>
      <c r="C424" s="211" t="s">
        <v>1315</v>
      </c>
      <c r="D424" s="211" t="s">
        <v>149</v>
      </c>
      <c r="E424" s="212" t="s">
        <v>1316</v>
      </c>
      <c r="F424" s="213" t="s">
        <v>1317</v>
      </c>
      <c r="G424" s="214" t="s">
        <v>168</v>
      </c>
      <c r="H424" s="215">
        <v>6.2000000000000002</v>
      </c>
      <c r="I424" s="216"/>
      <c r="J424" s="217">
        <f>ROUND(I424*H424,2)</f>
        <v>0</v>
      </c>
      <c r="K424" s="213" t="s">
        <v>153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1.0000000000000001E-05</v>
      </c>
      <c r="R424" s="220">
        <f>Q424*H424</f>
        <v>6.2000000000000003E-05</v>
      </c>
      <c r="S424" s="220">
        <v>0</v>
      </c>
      <c r="T424" s="221">
        <f>S424*H424</f>
        <v>0</v>
      </c>
      <c r="AR424" s="12" t="s">
        <v>305</v>
      </c>
      <c r="AT424" s="12" t="s">
        <v>149</v>
      </c>
      <c r="AU424" s="12" t="s">
        <v>122</v>
      </c>
      <c r="AY424" s="12" t="s">
        <v>145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122</v>
      </c>
      <c r="BK424" s="222">
        <f>ROUND(I424*H424,2)</f>
        <v>0</v>
      </c>
      <c r="BL424" s="12" t="s">
        <v>305</v>
      </c>
      <c r="BM424" s="12" t="s">
        <v>1318</v>
      </c>
    </row>
    <row r="425" s="1" customFormat="1" ht="16.5" customHeight="1">
      <c r="B425" s="33"/>
      <c r="C425" s="211" t="s">
        <v>1319</v>
      </c>
      <c r="D425" s="211" t="s">
        <v>149</v>
      </c>
      <c r="E425" s="212" t="s">
        <v>1320</v>
      </c>
      <c r="F425" s="213" t="s">
        <v>1321</v>
      </c>
      <c r="G425" s="214" t="s">
        <v>159</v>
      </c>
      <c r="H425" s="215">
        <v>4.0800000000000001</v>
      </c>
      <c r="I425" s="216"/>
      <c r="J425" s="217">
        <f>ROUND(I425*H425,2)</f>
        <v>0</v>
      </c>
      <c r="K425" s="213" t="s">
        <v>153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0.00017000000000000001</v>
      </c>
      <c r="R425" s="220">
        <f>Q425*H425</f>
        <v>0.00069360000000000005</v>
      </c>
      <c r="S425" s="220">
        <v>0</v>
      </c>
      <c r="T425" s="221">
        <f>S425*H425</f>
        <v>0</v>
      </c>
      <c r="AR425" s="12" t="s">
        <v>305</v>
      </c>
      <c r="AT425" s="12" t="s">
        <v>149</v>
      </c>
      <c r="AU425" s="12" t="s">
        <v>122</v>
      </c>
      <c r="AY425" s="12" t="s">
        <v>145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122</v>
      </c>
      <c r="BK425" s="222">
        <f>ROUND(I425*H425,2)</f>
        <v>0</v>
      </c>
      <c r="BL425" s="12" t="s">
        <v>305</v>
      </c>
      <c r="BM425" s="12" t="s">
        <v>1322</v>
      </c>
    </row>
    <row r="426" s="1" customFormat="1" ht="16.5" customHeight="1">
      <c r="B426" s="33"/>
      <c r="C426" s="211" t="s">
        <v>1323</v>
      </c>
      <c r="D426" s="211" t="s">
        <v>149</v>
      </c>
      <c r="E426" s="212" t="s">
        <v>1324</v>
      </c>
      <c r="F426" s="213" t="s">
        <v>1325</v>
      </c>
      <c r="G426" s="214" t="s">
        <v>168</v>
      </c>
      <c r="H426" s="215">
        <v>6.2000000000000002</v>
      </c>
      <c r="I426" s="216"/>
      <c r="J426" s="217">
        <f>ROUND(I426*H426,2)</f>
        <v>0</v>
      </c>
      <c r="K426" s="213" t="s">
        <v>153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2.0000000000000002E-05</v>
      </c>
      <c r="R426" s="220">
        <f>Q426*H426</f>
        <v>0.00012400000000000001</v>
      </c>
      <c r="S426" s="220">
        <v>0</v>
      </c>
      <c r="T426" s="221">
        <f>S426*H426</f>
        <v>0</v>
      </c>
      <c r="AR426" s="12" t="s">
        <v>305</v>
      </c>
      <c r="AT426" s="12" t="s">
        <v>149</v>
      </c>
      <c r="AU426" s="12" t="s">
        <v>122</v>
      </c>
      <c r="AY426" s="12" t="s">
        <v>145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122</v>
      </c>
      <c r="BK426" s="222">
        <f>ROUND(I426*H426,2)</f>
        <v>0</v>
      </c>
      <c r="BL426" s="12" t="s">
        <v>305</v>
      </c>
      <c r="BM426" s="12" t="s">
        <v>1326</v>
      </c>
    </row>
    <row r="427" s="1" customFormat="1" ht="16.5" customHeight="1">
      <c r="B427" s="33"/>
      <c r="C427" s="211" t="s">
        <v>1327</v>
      </c>
      <c r="D427" s="211" t="s">
        <v>149</v>
      </c>
      <c r="E427" s="212" t="s">
        <v>1328</v>
      </c>
      <c r="F427" s="213" t="s">
        <v>1329</v>
      </c>
      <c r="G427" s="214" t="s">
        <v>168</v>
      </c>
      <c r="H427" s="215">
        <v>6.2000000000000002</v>
      </c>
      <c r="I427" s="216"/>
      <c r="J427" s="217">
        <f>ROUND(I427*H427,2)</f>
        <v>0</v>
      </c>
      <c r="K427" s="213" t="s">
        <v>153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2.0000000000000002E-05</v>
      </c>
      <c r="R427" s="220">
        <f>Q427*H427</f>
        <v>0.00012400000000000001</v>
      </c>
      <c r="S427" s="220">
        <v>0</v>
      </c>
      <c r="T427" s="221">
        <f>S427*H427</f>
        <v>0</v>
      </c>
      <c r="AR427" s="12" t="s">
        <v>305</v>
      </c>
      <c r="AT427" s="12" t="s">
        <v>149</v>
      </c>
      <c r="AU427" s="12" t="s">
        <v>122</v>
      </c>
      <c r="AY427" s="12" t="s">
        <v>145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122</v>
      </c>
      <c r="BK427" s="222">
        <f>ROUND(I427*H427,2)</f>
        <v>0</v>
      </c>
      <c r="BL427" s="12" t="s">
        <v>305</v>
      </c>
      <c r="BM427" s="12" t="s">
        <v>1330</v>
      </c>
    </row>
    <row r="428" s="1" customFormat="1" ht="16.5" customHeight="1">
      <c r="B428" s="33"/>
      <c r="C428" s="211" t="s">
        <v>1331</v>
      </c>
      <c r="D428" s="211" t="s">
        <v>149</v>
      </c>
      <c r="E428" s="212" t="s">
        <v>1332</v>
      </c>
      <c r="F428" s="213" t="s">
        <v>1333</v>
      </c>
      <c r="G428" s="214" t="s">
        <v>168</v>
      </c>
      <c r="H428" s="215">
        <v>6.2000000000000002</v>
      </c>
      <c r="I428" s="216"/>
      <c r="J428" s="217">
        <f>ROUND(I428*H428,2)</f>
        <v>0</v>
      </c>
      <c r="K428" s="213" t="s">
        <v>153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6.0000000000000002E-05</v>
      </c>
      <c r="R428" s="220">
        <f>Q428*H428</f>
        <v>0.00037200000000000004</v>
      </c>
      <c r="S428" s="220">
        <v>0</v>
      </c>
      <c r="T428" s="221">
        <f>S428*H428</f>
        <v>0</v>
      </c>
      <c r="AR428" s="12" t="s">
        <v>305</v>
      </c>
      <c r="AT428" s="12" t="s">
        <v>149</v>
      </c>
      <c r="AU428" s="12" t="s">
        <v>122</v>
      </c>
      <c r="AY428" s="12" t="s">
        <v>145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122</v>
      </c>
      <c r="BK428" s="222">
        <f>ROUND(I428*H428,2)</f>
        <v>0</v>
      </c>
      <c r="BL428" s="12" t="s">
        <v>305</v>
      </c>
      <c r="BM428" s="12" t="s">
        <v>1334</v>
      </c>
    </row>
    <row r="429" s="1" customFormat="1" ht="16.5" customHeight="1">
      <c r="B429" s="33"/>
      <c r="C429" s="211" t="s">
        <v>1335</v>
      </c>
      <c r="D429" s="211" t="s">
        <v>149</v>
      </c>
      <c r="E429" s="212" t="s">
        <v>1336</v>
      </c>
      <c r="F429" s="213" t="s">
        <v>1337</v>
      </c>
      <c r="G429" s="214" t="s">
        <v>159</v>
      </c>
      <c r="H429" s="215">
        <v>4.0800000000000001</v>
      </c>
      <c r="I429" s="216"/>
      <c r="J429" s="217">
        <f>ROUND(I429*H429,2)</f>
        <v>0</v>
      </c>
      <c r="K429" s="213" t="s">
        <v>153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0.00042999999999999999</v>
      </c>
      <c r="R429" s="220">
        <f>Q429*H429</f>
        <v>0.0017543999999999999</v>
      </c>
      <c r="S429" s="220">
        <v>0</v>
      </c>
      <c r="T429" s="221">
        <f>S429*H429</f>
        <v>0</v>
      </c>
      <c r="AR429" s="12" t="s">
        <v>305</v>
      </c>
      <c r="AT429" s="12" t="s">
        <v>149</v>
      </c>
      <c r="AU429" s="12" t="s">
        <v>122</v>
      </c>
      <c r="AY429" s="12" t="s">
        <v>145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122</v>
      </c>
      <c r="BK429" s="222">
        <f>ROUND(I429*H429,2)</f>
        <v>0</v>
      </c>
      <c r="BL429" s="12" t="s">
        <v>305</v>
      </c>
      <c r="BM429" s="12" t="s">
        <v>1338</v>
      </c>
    </row>
    <row r="430" s="1" customFormat="1" ht="16.5" customHeight="1">
      <c r="B430" s="33"/>
      <c r="C430" s="211" t="s">
        <v>1339</v>
      </c>
      <c r="D430" s="211" t="s">
        <v>149</v>
      </c>
      <c r="E430" s="212" t="s">
        <v>1340</v>
      </c>
      <c r="F430" s="213" t="s">
        <v>1341</v>
      </c>
      <c r="G430" s="214" t="s">
        <v>168</v>
      </c>
      <c r="H430" s="215">
        <v>6.2000000000000002</v>
      </c>
      <c r="I430" s="216"/>
      <c r="J430" s="217">
        <f>ROUND(I430*H430,2)</f>
        <v>0</v>
      </c>
      <c r="K430" s="213" t="s">
        <v>153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2.0000000000000002E-05</v>
      </c>
      <c r="R430" s="220">
        <f>Q430*H430</f>
        <v>0.00012400000000000001</v>
      </c>
      <c r="S430" s="220">
        <v>0</v>
      </c>
      <c r="T430" s="221">
        <f>S430*H430</f>
        <v>0</v>
      </c>
      <c r="AR430" s="12" t="s">
        <v>305</v>
      </c>
      <c r="AT430" s="12" t="s">
        <v>149</v>
      </c>
      <c r="AU430" s="12" t="s">
        <v>122</v>
      </c>
      <c r="AY430" s="12" t="s">
        <v>145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122</v>
      </c>
      <c r="BK430" s="222">
        <f>ROUND(I430*H430,2)</f>
        <v>0</v>
      </c>
      <c r="BL430" s="12" t="s">
        <v>305</v>
      </c>
      <c r="BM430" s="12" t="s">
        <v>1342</v>
      </c>
    </row>
    <row r="431" s="1" customFormat="1" ht="16.5" customHeight="1">
      <c r="B431" s="33"/>
      <c r="C431" s="211" t="s">
        <v>1343</v>
      </c>
      <c r="D431" s="211" t="s">
        <v>149</v>
      </c>
      <c r="E431" s="212" t="s">
        <v>1344</v>
      </c>
      <c r="F431" s="213" t="s">
        <v>1345</v>
      </c>
      <c r="G431" s="214" t="s">
        <v>159</v>
      </c>
      <c r="H431" s="215">
        <v>4.0800000000000001</v>
      </c>
      <c r="I431" s="216"/>
      <c r="J431" s="217">
        <f>ROUND(I431*H431,2)</f>
        <v>0</v>
      </c>
      <c r="K431" s="213" t="s">
        <v>153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4.0000000000000003E-05</v>
      </c>
      <c r="R431" s="220">
        <f>Q431*H431</f>
        <v>0.00016320000000000001</v>
      </c>
      <c r="S431" s="220">
        <v>0</v>
      </c>
      <c r="T431" s="221">
        <f>S431*H431</f>
        <v>0</v>
      </c>
      <c r="AR431" s="12" t="s">
        <v>305</v>
      </c>
      <c r="AT431" s="12" t="s">
        <v>149</v>
      </c>
      <c r="AU431" s="12" t="s">
        <v>122</v>
      </c>
      <c r="AY431" s="12" t="s">
        <v>145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122</v>
      </c>
      <c r="BK431" s="222">
        <f>ROUND(I431*H431,2)</f>
        <v>0</v>
      </c>
      <c r="BL431" s="12" t="s">
        <v>305</v>
      </c>
      <c r="BM431" s="12" t="s">
        <v>1346</v>
      </c>
    </row>
    <row r="432" s="1" customFormat="1" ht="16.5" customHeight="1">
      <c r="B432" s="33"/>
      <c r="C432" s="211" t="s">
        <v>1347</v>
      </c>
      <c r="D432" s="211" t="s">
        <v>149</v>
      </c>
      <c r="E432" s="212" t="s">
        <v>1348</v>
      </c>
      <c r="F432" s="213" t="s">
        <v>1349</v>
      </c>
      <c r="G432" s="214" t="s">
        <v>168</v>
      </c>
      <c r="H432" s="215">
        <v>6.2000000000000002</v>
      </c>
      <c r="I432" s="216"/>
      <c r="J432" s="217">
        <f>ROUND(I432*H432,2)</f>
        <v>0</v>
      </c>
      <c r="K432" s="213" t="s">
        <v>153</v>
      </c>
      <c r="L432" s="38"/>
      <c r="M432" s="218" t="s">
        <v>1</v>
      </c>
      <c r="N432" s="219" t="s">
        <v>42</v>
      </c>
      <c r="O432" s="74"/>
      <c r="P432" s="220">
        <f>O432*H432</f>
        <v>0</v>
      </c>
      <c r="Q432" s="220">
        <v>0</v>
      </c>
      <c r="R432" s="220">
        <f>Q432*H432</f>
        <v>0</v>
      </c>
      <c r="S432" s="220">
        <v>0</v>
      </c>
      <c r="T432" s="221">
        <f>S432*H432</f>
        <v>0</v>
      </c>
      <c r="AR432" s="12" t="s">
        <v>305</v>
      </c>
      <c r="AT432" s="12" t="s">
        <v>149</v>
      </c>
      <c r="AU432" s="12" t="s">
        <v>122</v>
      </c>
      <c r="AY432" s="12" t="s">
        <v>145</v>
      </c>
      <c r="BE432" s="222">
        <f>IF(N432="základní",J432,0)</f>
        <v>0</v>
      </c>
      <c r="BF432" s="222">
        <f>IF(N432="snížená",J432,0)</f>
        <v>0</v>
      </c>
      <c r="BG432" s="222">
        <f>IF(N432="zákl. přenesená",J432,0)</f>
        <v>0</v>
      </c>
      <c r="BH432" s="222">
        <f>IF(N432="sníž. přenesená",J432,0)</f>
        <v>0</v>
      </c>
      <c r="BI432" s="222">
        <f>IF(N432="nulová",J432,0)</f>
        <v>0</v>
      </c>
      <c r="BJ432" s="12" t="s">
        <v>122</v>
      </c>
      <c r="BK432" s="222">
        <f>ROUND(I432*H432,2)</f>
        <v>0</v>
      </c>
      <c r="BL432" s="12" t="s">
        <v>305</v>
      </c>
      <c r="BM432" s="12" t="s">
        <v>1350</v>
      </c>
    </row>
    <row r="433" s="10" customFormat="1" ht="22.8" customHeight="1">
      <c r="B433" s="195"/>
      <c r="C433" s="196"/>
      <c r="D433" s="197" t="s">
        <v>69</v>
      </c>
      <c r="E433" s="209" t="s">
        <v>1351</v>
      </c>
      <c r="F433" s="209" t="s">
        <v>1352</v>
      </c>
      <c r="G433" s="196"/>
      <c r="H433" s="196"/>
      <c r="I433" s="199"/>
      <c r="J433" s="210">
        <f>BK433</f>
        <v>0</v>
      </c>
      <c r="K433" s="196"/>
      <c r="L433" s="201"/>
      <c r="M433" s="202"/>
      <c r="N433" s="203"/>
      <c r="O433" s="203"/>
      <c r="P433" s="204">
        <f>SUM(P434:P455)</f>
        <v>0</v>
      </c>
      <c r="Q433" s="203"/>
      <c r="R433" s="204">
        <f>SUM(R434:R455)</f>
        <v>0.46508965000000002</v>
      </c>
      <c r="S433" s="203"/>
      <c r="T433" s="205">
        <f>SUM(T434:T455)</f>
        <v>0.063159819999999992</v>
      </c>
      <c r="AR433" s="206" t="s">
        <v>122</v>
      </c>
      <c r="AT433" s="207" t="s">
        <v>69</v>
      </c>
      <c r="AU433" s="207" t="s">
        <v>78</v>
      </c>
      <c r="AY433" s="206" t="s">
        <v>145</v>
      </c>
      <c r="BK433" s="208">
        <f>SUM(BK434:BK455)</f>
        <v>0</v>
      </c>
    </row>
    <row r="434" s="1" customFormat="1" ht="16.5" customHeight="1">
      <c r="B434" s="33"/>
      <c r="C434" s="211" t="s">
        <v>1353</v>
      </c>
      <c r="D434" s="211" t="s">
        <v>149</v>
      </c>
      <c r="E434" s="212" t="s">
        <v>1354</v>
      </c>
      <c r="F434" s="213" t="s">
        <v>1355</v>
      </c>
      <c r="G434" s="214" t="s">
        <v>159</v>
      </c>
      <c r="H434" s="215">
        <v>151.61000000000001</v>
      </c>
      <c r="I434" s="216"/>
      <c r="J434" s="217">
        <f>ROUND(I434*H434,2)</f>
        <v>0</v>
      </c>
      <c r="K434" s="213" t="s">
        <v>153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0</v>
      </c>
      <c r="R434" s="220">
        <f>Q434*H434</f>
        <v>0</v>
      </c>
      <c r="S434" s="220">
        <v>0</v>
      </c>
      <c r="T434" s="221">
        <f>S434*H434</f>
        <v>0</v>
      </c>
      <c r="AR434" s="12" t="s">
        <v>305</v>
      </c>
      <c r="AT434" s="12" t="s">
        <v>149</v>
      </c>
      <c r="AU434" s="12" t="s">
        <v>122</v>
      </c>
      <c r="AY434" s="12" t="s">
        <v>145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122</v>
      </c>
      <c r="BK434" s="222">
        <f>ROUND(I434*H434,2)</f>
        <v>0</v>
      </c>
      <c r="BL434" s="12" t="s">
        <v>305</v>
      </c>
      <c r="BM434" s="12" t="s">
        <v>1356</v>
      </c>
    </row>
    <row r="435" s="1" customFormat="1" ht="16.5" customHeight="1">
      <c r="B435" s="33"/>
      <c r="C435" s="211" t="s">
        <v>1357</v>
      </c>
      <c r="D435" s="211" t="s">
        <v>149</v>
      </c>
      <c r="E435" s="212" t="s">
        <v>1358</v>
      </c>
      <c r="F435" s="213" t="s">
        <v>1359</v>
      </c>
      <c r="G435" s="214" t="s">
        <v>159</v>
      </c>
      <c r="H435" s="215">
        <v>158.05099999999999</v>
      </c>
      <c r="I435" s="216"/>
      <c r="J435" s="217">
        <f>ROUND(I435*H435,2)</f>
        <v>0</v>
      </c>
      <c r="K435" s="213" t="s">
        <v>153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0.00014999999999999999</v>
      </c>
      <c r="T435" s="221">
        <f>S435*H435</f>
        <v>0.023707649999999997</v>
      </c>
      <c r="AR435" s="12" t="s">
        <v>305</v>
      </c>
      <c r="AT435" s="12" t="s">
        <v>149</v>
      </c>
      <c r="AU435" s="12" t="s">
        <v>122</v>
      </c>
      <c r="AY435" s="12" t="s">
        <v>145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122</v>
      </c>
      <c r="BK435" s="222">
        <f>ROUND(I435*H435,2)</f>
        <v>0</v>
      </c>
      <c r="BL435" s="12" t="s">
        <v>305</v>
      </c>
      <c r="BM435" s="12" t="s">
        <v>1360</v>
      </c>
    </row>
    <row r="436" s="1" customFormat="1" ht="16.5" customHeight="1">
      <c r="B436" s="33"/>
      <c r="C436" s="211" t="s">
        <v>1361</v>
      </c>
      <c r="D436" s="211" t="s">
        <v>149</v>
      </c>
      <c r="E436" s="212" t="s">
        <v>1362</v>
      </c>
      <c r="F436" s="213" t="s">
        <v>1363</v>
      </c>
      <c r="G436" s="214" t="s">
        <v>159</v>
      </c>
      <c r="H436" s="215">
        <v>151.61000000000001</v>
      </c>
      <c r="I436" s="216"/>
      <c r="J436" s="217">
        <f>ROUND(I436*H436,2)</f>
        <v>0</v>
      </c>
      <c r="K436" s="213" t="s">
        <v>153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</v>
      </c>
      <c r="R436" s="220">
        <f>Q436*H436</f>
        <v>0</v>
      </c>
      <c r="S436" s="220">
        <v>0</v>
      </c>
      <c r="T436" s="221">
        <f>S436*H436</f>
        <v>0</v>
      </c>
      <c r="AR436" s="12" t="s">
        <v>305</v>
      </c>
      <c r="AT436" s="12" t="s">
        <v>149</v>
      </c>
      <c r="AU436" s="12" t="s">
        <v>122</v>
      </c>
      <c r="AY436" s="12" t="s">
        <v>145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122</v>
      </c>
      <c r="BK436" s="222">
        <f>ROUND(I436*H436,2)</f>
        <v>0</v>
      </c>
      <c r="BL436" s="12" t="s">
        <v>305</v>
      </c>
      <c r="BM436" s="12" t="s">
        <v>1364</v>
      </c>
    </row>
    <row r="437" s="1" customFormat="1" ht="16.5" customHeight="1">
      <c r="B437" s="33"/>
      <c r="C437" s="211" t="s">
        <v>1365</v>
      </c>
      <c r="D437" s="211" t="s">
        <v>149</v>
      </c>
      <c r="E437" s="212" t="s">
        <v>1366</v>
      </c>
      <c r="F437" s="213" t="s">
        <v>1367</v>
      </c>
      <c r="G437" s="214" t="s">
        <v>159</v>
      </c>
      <c r="H437" s="215">
        <v>38.957000000000001</v>
      </c>
      <c r="I437" s="216"/>
      <c r="J437" s="217">
        <f>ROUND(I437*H437,2)</f>
        <v>0</v>
      </c>
      <c r="K437" s="213" t="s">
        <v>153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0.001</v>
      </c>
      <c r="R437" s="220">
        <f>Q437*H437</f>
        <v>0.038956999999999999</v>
      </c>
      <c r="S437" s="220">
        <v>0.00031</v>
      </c>
      <c r="T437" s="221">
        <f>S437*H437</f>
        <v>0.012076669999999999</v>
      </c>
      <c r="AR437" s="12" t="s">
        <v>305</v>
      </c>
      <c r="AT437" s="12" t="s">
        <v>149</v>
      </c>
      <c r="AU437" s="12" t="s">
        <v>122</v>
      </c>
      <c r="AY437" s="12" t="s">
        <v>145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122</v>
      </c>
      <c r="BK437" s="222">
        <f>ROUND(I437*H437,2)</f>
        <v>0</v>
      </c>
      <c r="BL437" s="12" t="s">
        <v>305</v>
      </c>
      <c r="BM437" s="12" t="s">
        <v>1368</v>
      </c>
    </row>
    <row r="438" s="1" customFormat="1" ht="16.5" customHeight="1">
      <c r="B438" s="33"/>
      <c r="C438" s="211" t="s">
        <v>1369</v>
      </c>
      <c r="D438" s="211" t="s">
        <v>149</v>
      </c>
      <c r="E438" s="212" t="s">
        <v>1370</v>
      </c>
      <c r="F438" s="213" t="s">
        <v>1371</v>
      </c>
      <c r="G438" s="214" t="s">
        <v>159</v>
      </c>
      <c r="H438" s="215">
        <v>38.957000000000001</v>
      </c>
      <c r="I438" s="216"/>
      <c r="J438" s="217">
        <f>ROUND(I438*H438,2)</f>
        <v>0</v>
      </c>
      <c r="K438" s="213" t="s">
        <v>153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0</v>
      </c>
      <c r="R438" s="220">
        <f>Q438*H438</f>
        <v>0</v>
      </c>
      <c r="S438" s="220">
        <v>0</v>
      </c>
      <c r="T438" s="221">
        <f>S438*H438</f>
        <v>0</v>
      </c>
      <c r="AR438" s="12" t="s">
        <v>305</v>
      </c>
      <c r="AT438" s="12" t="s">
        <v>149</v>
      </c>
      <c r="AU438" s="12" t="s">
        <v>122</v>
      </c>
      <c r="AY438" s="12" t="s">
        <v>145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122</v>
      </c>
      <c r="BK438" s="222">
        <f>ROUND(I438*H438,2)</f>
        <v>0</v>
      </c>
      <c r="BL438" s="12" t="s">
        <v>305</v>
      </c>
      <c r="BM438" s="12" t="s">
        <v>1372</v>
      </c>
    </row>
    <row r="439" s="1" customFormat="1" ht="16.5" customHeight="1">
      <c r="B439" s="33"/>
      <c r="C439" s="211" t="s">
        <v>1373</v>
      </c>
      <c r="D439" s="211" t="s">
        <v>149</v>
      </c>
      <c r="E439" s="212" t="s">
        <v>1374</v>
      </c>
      <c r="F439" s="213" t="s">
        <v>1375</v>
      </c>
      <c r="G439" s="214" t="s">
        <v>159</v>
      </c>
      <c r="H439" s="215">
        <v>109.502</v>
      </c>
      <c r="I439" s="216"/>
      <c r="J439" s="217">
        <f>ROUND(I439*H439,2)</f>
        <v>0</v>
      </c>
      <c r="K439" s="213" t="s">
        <v>153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0</v>
      </c>
      <c r="R439" s="220">
        <f>Q439*H439</f>
        <v>0</v>
      </c>
      <c r="S439" s="220">
        <v>0.00025000000000000001</v>
      </c>
      <c r="T439" s="221">
        <f>S439*H439</f>
        <v>0.027375500000000001</v>
      </c>
      <c r="AR439" s="12" t="s">
        <v>154</v>
      </c>
      <c r="AT439" s="12" t="s">
        <v>149</v>
      </c>
      <c r="AU439" s="12" t="s">
        <v>122</v>
      </c>
      <c r="AY439" s="12" t="s">
        <v>145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122</v>
      </c>
      <c r="BK439" s="222">
        <f>ROUND(I439*H439,2)</f>
        <v>0</v>
      </c>
      <c r="BL439" s="12" t="s">
        <v>154</v>
      </c>
      <c r="BM439" s="12" t="s">
        <v>1376</v>
      </c>
    </row>
    <row r="440" s="1" customFormat="1" ht="16.5" customHeight="1">
      <c r="B440" s="33"/>
      <c r="C440" s="211" t="s">
        <v>1377</v>
      </c>
      <c r="D440" s="211" t="s">
        <v>149</v>
      </c>
      <c r="E440" s="212" t="s">
        <v>1378</v>
      </c>
      <c r="F440" s="213" t="s">
        <v>1379</v>
      </c>
      <c r="G440" s="214" t="s">
        <v>168</v>
      </c>
      <c r="H440" s="215">
        <v>35</v>
      </c>
      <c r="I440" s="216"/>
      <c r="J440" s="217">
        <f>ROUND(I440*H440,2)</f>
        <v>0</v>
      </c>
      <c r="K440" s="213" t="s">
        <v>153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1.0000000000000001E-05</v>
      </c>
      <c r="R440" s="220">
        <f>Q440*H440</f>
        <v>0.00035000000000000005</v>
      </c>
      <c r="S440" s="220">
        <v>0</v>
      </c>
      <c r="T440" s="221">
        <f>S440*H440</f>
        <v>0</v>
      </c>
      <c r="AR440" s="12" t="s">
        <v>305</v>
      </c>
      <c r="AT440" s="12" t="s">
        <v>149</v>
      </c>
      <c r="AU440" s="12" t="s">
        <v>122</v>
      </c>
      <c r="AY440" s="12" t="s">
        <v>145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122</v>
      </c>
      <c r="BK440" s="222">
        <f>ROUND(I440*H440,2)</f>
        <v>0</v>
      </c>
      <c r="BL440" s="12" t="s">
        <v>305</v>
      </c>
      <c r="BM440" s="12" t="s">
        <v>1380</v>
      </c>
    </row>
    <row r="441" s="1" customFormat="1" ht="16.5" customHeight="1">
      <c r="B441" s="33"/>
      <c r="C441" s="211" t="s">
        <v>1381</v>
      </c>
      <c r="D441" s="211" t="s">
        <v>149</v>
      </c>
      <c r="E441" s="212" t="s">
        <v>1382</v>
      </c>
      <c r="F441" s="213" t="s">
        <v>1383</v>
      </c>
      <c r="G441" s="214" t="s">
        <v>168</v>
      </c>
      <c r="H441" s="215">
        <v>35.658000000000001</v>
      </c>
      <c r="I441" s="216"/>
      <c r="J441" s="217">
        <f>ROUND(I441*H441,2)</f>
        <v>0</v>
      </c>
      <c r="K441" s="213" t="s">
        <v>153</v>
      </c>
      <c r="L441" s="38"/>
      <c r="M441" s="218" t="s">
        <v>1</v>
      </c>
      <c r="N441" s="219" t="s">
        <v>42</v>
      </c>
      <c r="O441" s="74"/>
      <c r="P441" s="220">
        <f>O441*H441</f>
        <v>0</v>
      </c>
      <c r="Q441" s="220">
        <v>8.0000000000000007E-05</v>
      </c>
      <c r="R441" s="220">
        <f>Q441*H441</f>
        <v>0.0028526400000000005</v>
      </c>
      <c r="S441" s="220">
        <v>0</v>
      </c>
      <c r="T441" s="221">
        <f>S441*H441</f>
        <v>0</v>
      </c>
      <c r="AR441" s="12" t="s">
        <v>305</v>
      </c>
      <c r="AT441" s="12" t="s">
        <v>149</v>
      </c>
      <c r="AU441" s="12" t="s">
        <v>122</v>
      </c>
      <c r="AY441" s="12" t="s">
        <v>145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122</v>
      </c>
      <c r="BK441" s="222">
        <f>ROUND(I441*H441,2)</f>
        <v>0</v>
      </c>
      <c r="BL441" s="12" t="s">
        <v>305</v>
      </c>
      <c r="BM441" s="12" t="s">
        <v>1384</v>
      </c>
    </row>
    <row r="442" s="1" customFormat="1" ht="16.5" customHeight="1">
      <c r="B442" s="33"/>
      <c r="C442" s="223" t="s">
        <v>1385</v>
      </c>
      <c r="D442" s="223" t="s">
        <v>231</v>
      </c>
      <c r="E442" s="224" t="s">
        <v>1386</v>
      </c>
      <c r="F442" s="225" t="s">
        <v>1387</v>
      </c>
      <c r="G442" s="226" t="s">
        <v>168</v>
      </c>
      <c r="H442" s="227">
        <v>37.441000000000002</v>
      </c>
      <c r="I442" s="228"/>
      <c r="J442" s="229">
        <f>ROUND(I442*H442,2)</f>
        <v>0</v>
      </c>
      <c r="K442" s="225" t="s">
        <v>153</v>
      </c>
      <c r="L442" s="230"/>
      <c r="M442" s="231" t="s">
        <v>1</v>
      </c>
      <c r="N442" s="232" t="s">
        <v>42</v>
      </c>
      <c r="O442" s="74"/>
      <c r="P442" s="220">
        <f>O442*H442</f>
        <v>0</v>
      </c>
      <c r="Q442" s="220">
        <v>3.0000000000000001E-05</v>
      </c>
      <c r="R442" s="220">
        <f>Q442*H442</f>
        <v>0.00112323</v>
      </c>
      <c r="S442" s="220">
        <v>0</v>
      </c>
      <c r="T442" s="221">
        <f>S442*H442</f>
        <v>0</v>
      </c>
      <c r="AR442" s="12" t="s">
        <v>318</v>
      </c>
      <c r="AT442" s="12" t="s">
        <v>231</v>
      </c>
      <c r="AU442" s="12" t="s">
        <v>122</v>
      </c>
      <c r="AY442" s="12" t="s">
        <v>145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122</v>
      </c>
      <c r="BK442" s="222">
        <f>ROUND(I442*H442,2)</f>
        <v>0</v>
      </c>
      <c r="BL442" s="12" t="s">
        <v>305</v>
      </c>
      <c r="BM442" s="12" t="s">
        <v>1388</v>
      </c>
    </row>
    <row r="443" s="1" customFormat="1" ht="16.5" customHeight="1">
      <c r="B443" s="33"/>
      <c r="C443" s="211" t="s">
        <v>1389</v>
      </c>
      <c r="D443" s="211" t="s">
        <v>149</v>
      </c>
      <c r="E443" s="212" t="s">
        <v>1390</v>
      </c>
      <c r="F443" s="213" t="s">
        <v>1391</v>
      </c>
      <c r="G443" s="214" t="s">
        <v>159</v>
      </c>
      <c r="H443" s="215">
        <v>109.502</v>
      </c>
      <c r="I443" s="216"/>
      <c r="J443" s="217">
        <f>ROUND(I443*H443,2)</f>
        <v>0</v>
      </c>
      <c r="K443" s="213" t="s">
        <v>153</v>
      </c>
      <c r="L443" s="38"/>
      <c r="M443" s="218" t="s">
        <v>1</v>
      </c>
      <c r="N443" s="219" t="s">
        <v>42</v>
      </c>
      <c r="O443" s="74"/>
      <c r="P443" s="220">
        <f>O443*H443</f>
        <v>0</v>
      </c>
      <c r="Q443" s="220">
        <v>0.0031800000000000001</v>
      </c>
      <c r="R443" s="220">
        <f>Q443*H443</f>
        <v>0.34821636</v>
      </c>
      <c r="S443" s="220">
        <v>0</v>
      </c>
      <c r="T443" s="221">
        <f>S443*H443</f>
        <v>0</v>
      </c>
      <c r="AR443" s="12" t="s">
        <v>305</v>
      </c>
      <c r="AT443" s="12" t="s">
        <v>149</v>
      </c>
      <c r="AU443" s="12" t="s">
        <v>122</v>
      </c>
      <c r="AY443" s="12" t="s">
        <v>145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2" t="s">
        <v>122</v>
      </c>
      <c r="BK443" s="222">
        <f>ROUND(I443*H443,2)</f>
        <v>0</v>
      </c>
      <c r="BL443" s="12" t="s">
        <v>305</v>
      </c>
      <c r="BM443" s="12" t="s">
        <v>1392</v>
      </c>
    </row>
    <row r="444" s="1" customFormat="1" ht="16.5" customHeight="1">
      <c r="B444" s="33"/>
      <c r="C444" s="211" t="s">
        <v>1393</v>
      </c>
      <c r="D444" s="211" t="s">
        <v>149</v>
      </c>
      <c r="E444" s="212" t="s">
        <v>1394</v>
      </c>
      <c r="F444" s="213" t="s">
        <v>1395</v>
      </c>
      <c r="G444" s="214" t="s">
        <v>168</v>
      </c>
      <c r="H444" s="215">
        <v>19.658000000000001</v>
      </c>
      <c r="I444" s="216"/>
      <c r="J444" s="217">
        <f>ROUND(I444*H444,2)</f>
        <v>0</v>
      </c>
      <c r="K444" s="213" t="s">
        <v>153</v>
      </c>
      <c r="L444" s="38"/>
      <c r="M444" s="218" t="s">
        <v>1</v>
      </c>
      <c r="N444" s="219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305</v>
      </c>
      <c r="AT444" s="12" t="s">
        <v>149</v>
      </c>
      <c r="AU444" s="12" t="s">
        <v>122</v>
      </c>
      <c r="AY444" s="12" t="s">
        <v>145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122</v>
      </c>
      <c r="BK444" s="222">
        <f>ROUND(I444*H444,2)</f>
        <v>0</v>
      </c>
      <c r="BL444" s="12" t="s">
        <v>305</v>
      </c>
      <c r="BM444" s="12" t="s">
        <v>1396</v>
      </c>
    </row>
    <row r="445" s="1" customFormat="1" ht="16.5" customHeight="1">
      <c r="B445" s="33"/>
      <c r="C445" s="223" t="s">
        <v>1397</v>
      </c>
      <c r="D445" s="223" t="s">
        <v>231</v>
      </c>
      <c r="E445" s="224" t="s">
        <v>1398</v>
      </c>
      <c r="F445" s="225" t="s">
        <v>1399</v>
      </c>
      <c r="G445" s="226" t="s">
        <v>168</v>
      </c>
      <c r="H445" s="227">
        <v>20.640999999999998</v>
      </c>
      <c r="I445" s="228"/>
      <c r="J445" s="229">
        <f>ROUND(I445*H445,2)</f>
        <v>0</v>
      </c>
      <c r="K445" s="225" t="s">
        <v>153</v>
      </c>
      <c r="L445" s="230"/>
      <c r="M445" s="231" t="s">
        <v>1</v>
      </c>
      <c r="N445" s="232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AR445" s="12" t="s">
        <v>318</v>
      </c>
      <c r="AT445" s="12" t="s">
        <v>231</v>
      </c>
      <c r="AU445" s="12" t="s">
        <v>122</v>
      </c>
      <c r="AY445" s="12" t="s">
        <v>145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122</v>
      </c>
      <c r="BK445" s="222">
        <f>ROUND(I445*H445,2)</f>
        <v>0</v>
      </c>
      <c r="BL445" s="12" t="s">
        <v>305</v>
      </c>
      <c r="BM445" s="12" t="s">
        <v>1400</v>
      </c>
    </row>
    <row r="446" s="1" customFormat="1" ht="16.5" customHeight="1">
      <c r="B446" s="33"/>
      <c r="C446" s="211" t="s">
        <v>1401</v>
      </c>
      <c r="D446" s="211" t="s">
        <v>149</v>
      </c>
      <c r="E446" s="212" t="s">
        <v>1402</v>
      </c>
      <c r="F446" s="213" t="s">
        <v>1403</v>
      </c>
      <c r="G446" s="214" t="s">
        <v>159</v>
      </c>
      <c r="H446" s="215">
        <v>42.107999999999997</v>
      </c>
      <c r="I446" s="216"/>
      <c r="J446" s="217">
        <f>ROUND(I446*H446,2)</f>
        <v>0</v>
      </c>
      <c r="K446" s="213" t="s">
        <v>153</v>
      </c>
      <c r="L446" s="38"/>
      <c r="M446" s="218" t="s">
        <v>1</v>
      </c>
      <c r="N446" s="219" t="s">
        <v>42</v>
      </c>
      <c r="O446" s="74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AR446" s="12" t="s">
        <v>305</v>
      </c>
      <c r="AT446" s="12" t="s">
        <v>149</v>
      </c>
      <c r="AU446" s="12" t="s">
        <v>122</v>
      </c>
      <c r="AY446" s="12" t="s">
        <v>145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122</v>
      </c>
      <c r="BK446" s="222">
        <f>ROUND(I446*H446,2)</f>
        <v>0</v>
      </c>
      <c r="BL446" s="12" t="s">
        <v>305</v>
      </c>
      <c r="BM446" s="12" t="s">
        <v>1404</v>
      </c>
    </row>
    <row r="447" s="1" customFormat="1" ht="16.5" customHeight="1">
      <c r="B447" s="33"/>
      <c r="C447" s="223" t="s">
        <v>1405</v>
      </c>
      <c r="D447" s="223" t="s">
        <v>231</v>
      </c>
      <c r="E447" s="224" t="s">
        <v>1406</v>
      </c>
      <c r="F447" s="225" t="s">
        <v>1407</v>
      </c>
      <c r="G447" s="226" t="s">
        <v>159</v>
      </c>
      <c r="H447" s="227">
        <v>44.213000000000001</v>
      </c>
      <c r="I447" s="228"/>
      <c r="J447" s="229">
        <f>ROUND(I447*H447,2)</f>
        <v>0</v>
      </c>
      <c r="K447" s="225" t="s">
        <v>153</v>
      </c>
      <c r="L447" s="230"/>
      <c r="M447" s="231" t="s">
        <v>1</v>
      </c>
      <c r="N447" s="232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318</v>
      </c>
      <c r="AT447" s="12" t="s">
        <v>231</v>
      </c>
      <c r="AU447" s="12" t="s">
        <v>122</v>
      </c>
      <c r="AY447" s="12" t="s">
        <v>145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122</v>
      </c>
      <c r="BK447" s="222">
        <f>ROUND(I447*H447,2)</f>
        <v>0</v>
      </c>
      <c r="BL447" s="12" t="s">
        <v>305</v>
      </c>
      <c r="BM447" s="12" t="s">
        <v>1408</v>
      </c>
    </row>
    <row r="448" s="1" customFormat="1" ht="16.5" customHeight="1">
      <c r="B448" s="33"/>
      <c r="C448" s="211" t="s">
        <v>1409</v>
      </c>
      <c r="D448" s="211" t="s">
        <v>149</v>
      </c>
      <c r="E448" s="212" t="s">
        <v>1410</v>
      </c>
      <c r="F448" s="213" t="s">
        <v>1411</v>
      </c>
      <c r="G448" s="214" t="s">
        <v>159</v>
      </c>
      <c r="H448" s="215">
        <v>0</v>
      </c>
      <c r="I448" s="216"/>
      <c r="J448" s="217">
        <f>ROUND(I448*H448,2)</f>
        <v>0</v>
      </c>
      <c r="K448" s="213" t="s">
        <v>153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AR448" s="12" t="s">
        <v>305</v>
      </c>
      <c r="AT448" s="12" t="s">
        <v>149</v>
      </c>
      <c r="AU448" s="12" t="s">
        <v>122</v>
      </c>
      <c r="AY448" s="12" t="s">
        <v>145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122</v>
      </c>
      <c r="BK448" s="222">
        <f>ROUND(I448*H448,2)</f>
        <v>0</v>
      </c>
      <c r="BL448" s="12" t="s">
        <v>305</v>
      </c>
      <c r="BM448" s="12" t="s">
        <v>1412</v>
      </c>
    </row>
    <row r="449" s="1" customFormat="1" ht="16.5" customHeight="1">
      <c r="B449" s="33"/>
      <c r="C449" s="211" t="s">
        <v>1413</v>
      </c>
      <c r="D449" s="211" t="s">
        <v>149</v>
      </c>
      <c r="E449" s="212" t="s">
        <v>1414</v>
      </c>
      <c r="F449" s="213" t="s">
        <v>1415</v>
      </c>
      <c r="G449" s="214" t="s">
        <v>159</v>
      </c>
      <c r="H449" s="215">
        <v>14.408</v>
      </c>
      <c r="I449" s="216"/>
      <c r="J449" s="217">
        <f>ROUND(I449*H449,2)</f>
        <v>0</v>
      </c>
      <c r="K449" s="213" t="s">
        <v>153</v>
      </c>
      <c r="L449" s="38"/>
      <c r="M449" s="218" t="s">
        <v>1</v>
      </c>
      <c r="N449" s="219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305</v>
      </c>
      <c r="AT449" s="12" t="s">
        <v>149</v>
      </c>
      <c r="AU449" s="12" t="s">
        <v>122</v>
      </c>
      <c r="AY449" s="12" t="s">
        <v>145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122</v>
      </c>
      <c r="BK449" s="222">
        <f>ROUND(I449*H449,2)</f>
        <v>0</v>
      </c>
      <c r="BL449" s="12" t="s">
        <v>305</v>
      </c>
      <c r="BM449" s="12" t="s">
        <v>1416</v>
      </c>
    </row>
    <row r="450" s="1" customFormat="1" ht="16.5" customHeight="1">
      <c r="B450" s="33"/>
      <c r="C450" s="223" t="s">
        <v>1417</v>
      </c>
      <c r="D450" s="223" t="s">
        <v>231</v>
      </c>
      <c r="E450" s="224" t="s">
        <v>1406</v>
      </c>
      <c r="F450" s="225" t="s">
        <v>1407</v>
      </c>
      <c r="G450" s="226" t="s">
        <v>159</v>
      </c>
      <c r="H450" s="227">
        <v>15.884</v>
      </c>
      <c r="I450" s="228"/>
      <c r="J450" s="229">
        <f>ROUND(I450*H450,2)</f>
        <v>0</v>
      </c>
      <c r="K450" s="225" t="s">
        <v>153</v>
      </c>
      <c r="L450" s="230"/>
      <c r="M450" s="231" t="s">
        <v>1</v>
      </c>
      <c r="N450" s="232" t="s">
        <v>42</v>
      </c>
      <c r="O450" s="74"/>
      <c r="P450" s="220">
        <f>O450*H450</f>
        <v>0</v>
      </c>
      <c r="Q450" s="220">
        <v>0</v>
      </c>
      <c r="R450" s="220">
        <f>Q450*H450</f>
        <v>0</v>
      </c>
      <c r="S450" s="220">
        <v>0</v>
      </c>
      <c r="T450" s="221">
        <f>S450*H450</f>
        <v>0</v>
      </c>
      <c r="AR450" s="12" t="s">
        <v>318</v>
      </c>
      <c r="AT450" s="12" t="s">
        <v>231</v>
      </c>
      <c r="AU450" s="12" t="s">
        <v>122</v>
      </c>
      <c r="AY450" s="12" t="s">
        <v>145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122</v>
      </c>
      <c r="BK450" s="222">
        <f>ROUND(I450*H450,2)</f>
        <v>0</v>
      </c>
      <c r="BL450" s="12" t="s">
        <v>305</v>
      </c>
      <c r="BM450" s="12" t="s">
        <v>1418</v>
      </c>
    </row>
    <row r="451" s="1" customFormat="1" ht="16.5" customHeight="1">
      <c r="B451" s="33"/>
      <c r="C451" s="211" t="s">
        <v>1419</v>
      </c>
      <c r="D451" s="211" t="s">
        <v>149</v>
      </c>
      <c r="E451" s="212" t="s">
        <v>1420</v>
      </c>
      <c r="F451" s="213" t="s">
        <v>1421</v>
      </c>
      <c r="G451" s="214" t="s">
        <v>159</v>
      </c>
      <c r="H451" s="215">
        <v>158.05099999999999</v>
      </c>
      <c r="I451" s="216"/>
      <c r="J451" s="217">
        <f>ROUND(I451*H451,2)</f>
        <v>0</v>
      </c>
      <c r="K451" s="213" t="s">
        <v>153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0.00020000000000000001</v>
      </c>
      <c r="R451" s="220">
        <f>Q451*H451</f>
        <v>0.031610199999999998</v>
      </c>
      <c r="S451" s="220">
        <v>0</v>
      </c>
      <c r="T451" s="221">
        <f>S451*H451</f>
        <v>0</v>
      </c>
      <c r="AR451" s="12" t="s">
        <v>305</v>
      </c>
      <c r="AT451" s="12" t="s">
        <v>149</v>
      </c>
      <c r="AU451" s="12" t="s">
        <v>122</v>
      </c>
      <c r="AY451" s="12" t="s">
        <v>145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122</v>
      </c>
      <c r="BK451" s="222">
        <f>ROUND(I451*H451,2)</f>
        <v>0</v>
      </c>
      <c r="BL451" s="12" t="s">
        <v>305</v>
      </c>
      <c r="BM451" s="12" t="s">
        <v>1422</v>
      </c>
    </row>
    <row r="452" s="1" customFormat="1" ht="16.5" customHeight="1">
      <c r="B452" s="33"/>
      <c r="C452" s="211" t="s">
        <v>1423</v>
      </c>
      <c r="D452" s="211" t="s">
        <v>149</v>
      </c>
      <c r="E452" s="212" t="s">
        <v>1424</v>
      </c>
      <c r="F452" s="213" t="s">
        <v>1425</v>
      </c>
      <c r="G452" s="214" t="s">
        <v>159</v>
      </c>
      <c r="H452" s="215">
        <v>17.294</v>
      </c>
      <c r="I452" s="216"/>
      <c r="J452" s="217">
        <f>ROUND(I452*H452,2)</f>
        <v>0</v>
      </c>
      <c r="K452" s="213" t="s">
        <v>153</v>
      </c>
      <c r="L452" s="38"/>
      <c r="M452" s="218" t="s">
        <v>1</v>
      </c>
      <c r="N452" s="219" t="s">
        <v>42</v>
      </c>
      <c r="O452" s="74"/>
      <c r="P452" s="220">
        <f>O452*H452</f>
        <v>0</v>
      </c>
      <c r="Q452" s="220">
        <v>2.0000000000000002E-05</v>
      </c>
      <c r="R452" s="220">
        <f>Q452*H452</f>
        <v>0.00034588000000000002</v>
      </c>
      <c r="S452" s="220">
        <v>0</v>
      </c>
      <c r="T452" s="221">
        <f>S452*H452</f>
        <v>0</v>
      </c>
      <c r="AR452" s="12" t="s">
        <v>305</v>
      </c>
      <c r="AT452" s="12" t="s">
        <v>149</v>
      </c>
      <c r="AU452" s="12" t="s">
        <v>122</v>
      </c>
      <c r="AY452" s="12" t="s">
        <v>145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122</v>
      </c>
      <c r="BK452" s="222">
        <f>ROUND(I452*H452,2)</f>
        <v>0</v>
      </c>
      <c r="BL452" s="12" t="s">
        <v>305</v>
      </c>
      <c r="BM452" s="12" t="s">
        <v>1426</v>
      </c>
    </row>
    <row r="453" s="1" customFormat="1" ht="16.5" customHeight="1">
      <c r="B453" s="33"/>
      <c r="C453" s="211" t="s">
        <v>1427</v>
      </c>
      <c r="D453" s="211" t="s">
        <v>149</v>
      </c>
      <c r="E453" s="212" t="s">
        <v>1428</v>
      </c>
      <c r="F453" s="213" t="s">
        <v>1429</v>
      </c>
      <c r="G453" s="214" t="s">
        <v>159</v>
      </c>
      <c r="H453" s="215">
        <v>12</v>
      </c>
      <c r="I453" s="216"/>
      <c r="J453" s="217">
        <f>ROUND(I453*H453,2)</f>
        <v>0</v>
      </c>
      <c r="K453" s="213" t="s">
        <v>153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1.0000000000000001E-05</v>
      </c>
      <c r="R453" s="220">
        <f>Q453*H453</f>
        <v>0.00012000000000000002</v>
      </c>
      <c r="S453" s="220">
        <v>0</v>
      </c>
      <c r="T453" s="221">
        <f>S453*H453</f>
        <v>0</v>
      </c>
      <c r="AR453" s="12" t="s">
        <v>305</v>
      </c>
      <c r="AT453" s="12" t="s">
        <v>149</v>
      </c>
      <c r="AU453" s="12" t="s">
        <v>122</v>
      </c>
      <c r="AY453" s="12" t="s">
        <v>145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122</v>
      </c>
      <c r="BK453" s="222">
        <f>ROUND(I453*H453,2)</f>
        <v>0</v>
      </c>
      <c r="BL453" s="12" t="s">
        <v>305</v>
      </c>
      <c r="BM453" s="12" t="s">
        <v>1430</v>
      </c>
    </row>
    <row r="454" s="1" customFormat="1" ht="16.5" customHeight="1">
      <c r="B454" s="33"/>
      <c r="C454" s="211" t="s">
        <v>1431</v>
      </c>
      <c r="D454" s="211" t="s">
        <v>149</v>
      </c>
      <c r="E454" s="212" t="s">
        <v>1432</v>
      </c>
      <c r="F454" s="213" t="s">
        <v>1433</v>
      </c>
      <c r="G454" s="214" t="s">
        <v>159</v>
      </c>
      <c r="H454" s="215">
        <v>42.107999999999997</v>
      </c>
      <c r="I454" s="216"/>
      <c r="J454" s="217">
        <f>ROUND(I454*H454,2)</f>
        <v>0</v>
      </c>
      <c r="K454" s="213" t="s">
        <v>153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1.0000000000000001E-05</v>
      </c>
      <c r="R454" s="220">
        <f>Q454*H454</f>
        <v>0.00042108</v>
      </c>
      <c r="S454" s="220">
        <v>0</v>
      </c>
      <c r="T454" s="221">
        <f>S454*H454</f>
        <v>0</v>
      </c>
      <c r="AR454" s="12" t="s">
        <v>305</v>
      </c>
      <c r="AT454" s="12" t="s">
        <v>149</v>
      </c>
      <c r="AU454" s="12" t="s">
        <v>122</v>
      </c>
      <c r="AY454" s="12" t="s">
        <v>145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122</v>
      </c>
      <c r="BK454" s="222">
        <f>ROUND(I454*H454,2)</f>
        <v>0</v>
      </c>
      <c r="BL454" s="12" t="s">
        <v>305</v>
      </c>
      <c r="BM454" s="12" t="s">
        <v>1434</v>
      </c>
    </row>
    <row r="455" s="1" customFormat="1" ht="16.5" customHeight="1">
      <c r="B455" s="33"/>
      <c r="C455" s="211" t="s">
        <v>1435</v>
      </c>
      <c r="D455" s="211" t="s">
        <v>149</v>
      </c>
      <c r="E455" s="212" t="s">
        <v>1436</v>
      </c>
      <c r="F455" s="213" t="s">
        <v>1437</v>
      </c>
      <c r="G455" s="214" t="s">
        <v>159</v>
      </c>
      <c r="H455" s="215">
        <v>158.05099999999999</v>
      </c>
      <c r="I455" s="216"/>
      <c r="J455" s="217">
        <f>ROUND(I455*H455,2)</f>
        <v>0</v>
      </c>
      <c r="K455" s="213" t="s">
        <v>153</v>
      </c>
      <c r="L455" s="38"/>
      <c r="M455" s="218" t="s">
        <v>1</v>
      </c>
      <c r="N455" s="219" t="s">
        <v>42</v>
      </c>
      <c r="O455" s="74"/>
      <c r="P455" s="220">
        <f>O455*H455</f>
        <v>0</v>
      </c>
      <c r="Q455" s="220">
        <v>0.00025999999999999998</v>
      </c>
      <c r="R455" s="220">
        <f>Q455*H455</f>
        <v>0.041093259999999993</v>
      </c>
      <c r="S455" s="220">
        <v>0</v>
      </c>
      <c r="T455" s="221">
        <f>S455*H455</f>
        <v>0</v>
      </c>
      <c r="AR455" s="12" t="s">
        <v>305</v>
      </c>
      <c r="AT455" s="12" t="s">
        <v>149</v>
      </c>
      <c r="AU455" s="12" t="s">
        <v>122</v>
      </c>
      <c r="AY455" s="12" t="s">
        <v>145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2" t="s">
        <v>122</v>
      </c>
      <c r="BK455" s="222">
        <f>ROUND(I455*H455,2)</f>
        <v>0</v>
      </c>
      <c r="BL455" s="12" t="s">
        <v>305</v>
      </c>
      <c r="BM455" s="12" t="s">
        <v>1438</v>
      </c>
    </row>
    <row r="456" s="10" customFormat="1" ht="25.92" customHeight="1">
      <c r="B456" s="195"/>
      <c r="C456" s="196"/>
      <c r="D456" s="197" t="s">
        <v>69</v>
      </c>
      <c r="E456" s="198" t="s">
        <v>1439</v>
      </c>
      <c r="F456" s="198" t="s">
        <v>1440</v>
      </c>
      <c r="G456" s="196"/>
      <c r="H456" s="196"/>
      <c r="I456" s="199"/>
      <c r="J456" s="200">
        <f>BK456</f>
        <v>0</v>
      </c>
      <c r="K456" s="196"/>
      <c r="L456" s="201"/>
      <c r="M456" s="202"/>
      <c r="N456" s="203"/>
      <c r="O456" s="203"/>
      <c r="P456" s="204">
        <f>SUM(P457:P458)</f>
        <v>0</v>
      </c>
      <c r="Q456" s="203"/>
      <c r="R456" s="204">
        <f>SUM(R457:R458)</f>
        <v>0</v>
      </c>
      <c r="S456" s="203"/>
      <c r="T456" s="205">
        <f>SUM(T457:T458)</f>
        <v>0</v>
      </c>
      <c r="AR456" s="206" t="s">
        <v>154</v>
      </c>
      <c r="AT456" s="207" t="s">
        <v>69</v>
      </c>
      <c r="AU456" s="207" t="s">
        <v>70</v>
      </c>
      <c r="AY456" s="206" t="s">
        <v>145</v>
      </c>
      <c r="BK456" s="208">
        <f>SUM(BK457:BK458)</f>
        <v>0</v>
      </c>
    </row>
    <row r="457" s="1" customFormat="1" ht="16.5" customHeight="1">
      <c r="B457" s="33"/>
      <c r="C457" s="211" t="s">
        <v>1441</v>
      </c>
      <c r="D457" s="211" t="s">
        <v>149</v>
      </c>
      <c r="E457" s="212" t="s">
        <v>1442</v>
      </c>
      <c r="F457" s="213" t="s">
        <v>1443</v>
      </c>
      <c r="G457" s="214" t="s">
        <v>1444</v>
      </c>
      <c r="H457" s="215">
        <v>2</v>
      </c>
      <c r="I457" s="216"/>
      <c r="J457" s="217">
        <f>ROUND(I457*H457,2)</f>
        <v>0</v>
      </c>
      <c r="K457" s="213" t="s">
        <v>153</v>
      </c>
      <c r="L457" s="38"/>
      <c r="M457" s="218" t="s">
        <v>1</v>
      </c>
      <c r="N457" s="219" t="s">
        <v>42</v>
      </c>
      <c r="O457" s="74"/>
      <c r="P457" s="220">
        <f>O457*H457</f>
        <v>0</v>
      </c>
      <c r="Q457" s="220">
        <v>0</v>
      </c>
      <c r="R457" s="220">
        <f>Q457*H457</f>
        <v>0</v>
      </c>
      <c r="S457" s="220">
        <v>0</v>
      </c>
      <c r="T457" s="221">
        <f>S457*H457</f>
        <v>0</v>
      </c>
      <c r="AR457" s="12" t="s">
        <v>1445</v>
      </c>
      <c r="AT457" s="12" t="s">
        <v>149</v>
      </c>
      <c r="AU457" s="12" t="s">
        <v>78</v>
      </c>
      <c r="AY457" s="12" t="s">
        <v>145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2" t="s">
        <v>122</v>
      </c>
      <c r="BK457" s="222">
        <f>ROUND(I457*H457,2)</f>
        <v>0</v>
      </c>
      <c r="BL457" s="12" t="s">
        <v>1445</v>
      </c>
      <c r="BM457" s="12" t="s">
        <v>1446</v>
      </c>
    </row>
    <row r="458" s="1" customFormat="1" ht="16.5" customHeight="1">
      <c r="B458" s="33"/>
      <c r="C458" s="211" t="s">
        <v>1447</v>
      </c>
      <c r="D458" s="211" t="s">
        <v>149</v>
      </c>
      <c r="E458" s="212" t="s">
        <v>1448</v>
      </c>
      <c r="F458" s="213" t="s">
        <v>1449</v>
      </c>
      <c r="G458" s="214" t="s">
        <v>1444</v>
      </c>
      <c r="H458" s="215">
        <v>8</v>
      </c>
      <c r="I458" s="216"/>
      <c r="J458" s="217">
        <f>ROUND(I458*H458,2)</f>
        <v>0</v>
      </c>
      <c r="K458" s="213" t="s">
        <v>153</v>
      </c>
      <c r="L458" s="38"/>
      <c r="M458" s="234" t="s">
        <v>1</v>
      </c>
      <c r="N458" s="235" t="s">
        <v>42</v>
      </c>
      <c r="O458" s="236"/>
      <c r="P458" s="237">
        <f>O458*H458</f>
        <v>0</v>
      </c>
      <c r="Q458" s="237">
        <v>0</v>
      </c>
      <c r="R458" s="237">
        <f>Q458*H458</f>
        <v>0</v>
      </c>
      <c r="S458" s="237">
        <v>0</v>
      </c>
      <c r="T458" s="238">
        <f>S458*H458</f>
        <v>0</v>
      </c>
      <c r="AR458" s="12" t="s">
        <v>1445</v>
      </c>
      <c r="AT458" s="12" t="s">
        <v>149</v>
      </c>
      <c r="AU458" s="12" t="s">
        <v>78</v>
      </c>
      <c r="AY458" s="12" t="s">
        <v>145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2" t="s">
        <v>122</v>
      </c>
      <c r="BK458" s="222">
        <f>ROUND(I458*H458,2)</f>
        <v>0</v>
      </c>
      <c r="BL458" s="12" t="s">
        <v>1445</v>
      </c>
      <c r="BM458" s="12" t="s">
        <v>1450</v>
      </c>
    </row>
    <row r="459" s="1" customFormat="1" ht="6.96" customHeight="1">
      <c r="B459" s="52"/>
      <c r="C459" s="53"/>
      <c r="D459" s="53"/>
      <c r="E459" s="53"/>
      <c r="F459" s="53"/>
      <c r="G459" s="53"/>
      <c r="H459" s="53"/>
      <c r="I459" s="149"/>
      <c r="J459" s="53"/>
      <c r="K459" s="53"/>
      <c r="L459" s="38"/>
    </row>
  </sheetData>
  <sheetProtection sheet="1" autoFilter="0" formatColumns="0" formatRows="0" objects="1" scenarios="1" spinCount="100000" saltValue="DvMTtQF4ES6XH2GAy9sEdjyt4dUpnyrKwltwtTfTieWNFwfdMtXehWz1UfoXxt7HnpC3XnrLeRpZ2tv209ukJQ==" hashValue="WbwCJqnDMJctkXSz46MvDvNs0jCMl1ducidyF45RNnBLJZXyxYWW/Gcit9OOjsYeZtaJrQLntPdR78evlORAnw==" algorithmName="SHA-512" password="CC35"/>
  <autoFilter ref="C118:K458"/>
  <mergeCells count="14">
    <mergeCell ref="E7:H7"/>
    <mergeCell ref="E9:H9"/>
    <mergeCell ref="E18:H18"/>
    <mergeCell ref="E27:H27"/>
    <mergeCell ref="E50:H50"/>
    <mergeCell ref="E52:H52"/>
    <mergeCell ref="D93:F93"/>
    <mergeCell ref="D94:F94"/>
    <mergeCell ref="D95:F95"/>
    <mergeCell ref="D96:F96"/>
    <mergeCell ref="D97:F9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2019-01-27T20:24:19Z</dcterms:created>
  <dcterms:modified xsi:type="dcterms:W3CDTF">2019-01-27T20:24:22Z</dcterms:modified>
</cp:coreProperties>
</file>